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Управление ДЗ\"/>
    </mc:Choice>
  </mc:AlternateContent>
  <xr:revisionPtr revIDLastSave="0" documentId="13_ncr:1_{6E9FC8D7-8A04-4E0D-8786-91B5163BA8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дход I" sheetId="1" r:id="rId1"/>
    <sheet name="Подход II" sheetId="4" r:id="rId2"/>
    <sheet name="Данные для таблиц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4" l="1"/>
  <c r="C24" i="4"/>
  <c r="C22" i="4"/>
  <c r="C20" i="4"/>
  <c r="C19" i="4"/>
  <c r="C18" i="4"/>
  <c r="B16" i="4"/>
  <c r="C16" i="4" s="1"/>
  <c r="B15" i="4"/>
  <c r="C15" i="4" s="1"/>
  <c r="B14" i="4"/>
  <c r="C14" i="4" s="1"/>
  <c r="B13" i="4"/>
  <c r="C13" i="4" s="1"/>
  <c r="C3" i="1"/>
  <c r="C5" i="1"/>
  <c r="C4" i="1"/>
  <c r="C25" i="4" l="1"/>
  <c r="C26" i="4" s="1"/>
  <c r="C6" i="1"/>
  <c r="C7" i="1" s="1"/>
</calcChain>
</file>

<file path=xl/sharedStrings.xml><?xml version="1.0" encoding="utf-8"?>
<sst xmlns="http://schemas.openxmlformats.org/spreadsheetml/2006/main" count="82" uniqueCount="64">
  <si>
    <t>Подход 1. Оценка надежности покупателя упрощенным способом</t>
  </si>
  <si>
    <t>Критерии</t>
  </si>
  <si>
    <t>Период сотрудничества с клиентом, годы</t>
  </si>
  <si>
    <t>Объем продаж клиенту за последние два года, млн руб.</t>
  </si>
  <si>
    <t>Просроченный долг клиента в общем объеме продаж, %</t>
  </si>
  <si>
    <t>&lt;5 млн руб.</t>
  </si>
  <si>
    <t>&lt;1 года</t>
  </si>
  <si>
    <t>1-2 года</t>
  </si>
  <si>
    <t>2-4 года</t>
  </si>
  <si>
    <t>&gt;4 лет</t>
  </si>
  <si>
    <t>5-10 млн руб.</t>
  </si>
  <si>
    <t>10-20 млн руб.</t>
  </si>
  <si>
    <t>&gt;20 млн руб.</t>
  </si>
  <si>
    <t>50-100%</t>
  </si>
  <si>
    <t>20-50%</t>
  </si>
  <si>
    <t>0-20%</t>
  </si>
  <si>
    <t>0%</t>
  </si>
  <si>
    <t>Баллы</t>
  </si>
  <si>
    <t>Итого баллов</t>
  </si>
  <si>
    <t>Тип клиента</t>
  </si>
  <si>
    <t>Значения</t>
  </si>
  <si>
    <t>×</t>
  </si>
  <si>
    <t>Подход 2. Оценка надежности покупателя по расширенному набору параметров</t>
  </si>
  <si>
    <t>Исходные данные</t>
  </si>
  <si>
    <t>Строка в бухгалтерской отчетности</t>
  </si>
  <si>
    <t>Сумма, тыс. руб.</t>
  </si>
  <si>
    <t>Оборотные активы</t>
  </si>
  <si>
    <t>Краткосрочные обязательства</t>
  </si>
  <si>
    <t>Краткосрочные финансовые вложения</t>
  </si>
  <si>
    <t>Денежные средства и денежные эквиваленты</t>
  </si>
  <si>
    <t>Капитал и резервы</t>
  </si>
  <si>
    <t>Пассивы</t>
  </si>
  <si>
    <t>Прибыль (убыток) от продаж</t>
  </si>
  <si>
    <t>Выручка</t>
  </si>
  <si>
    <t>1 Финансовое состояние</t>
  </si>
  <si>
    <r>
      <rPr>
        <sz val="12"/>
        <color theme="1"/>
        <rFont val="Calibri"/>
        <family val="2"/>
        <charset val="204"/>
      </rPr>
      <t>–</t>
    </r>
    <r>
      <rPr>
        <sz val="12"/>
        <color theme="1"/>
        <rFont val="Arial"/>
        <family val="2"/>
        <charset val="204"/>
      </rPr>
      <t xml:space="preserve"> коэффициент текущей ликвидности</t>
    </r>
  </si>
  <si>
    <r>
      <rPr>
        <sz val="12"/>
        <color theme="1"/>
        <rFont val="Calibri"/>
        <family val="2"/>
        <charset val="204"/>
      </rPr>
      <t>–</t>
    </r>
    <r>
      <rPr>
        <sz val="12"/>
        <color theme="1"/>
        <rFont val="Arial"/>
        <family val="2"/>
        <charset val="204"/>
      </rPr>
      <t xml:space="preserve"> коэффициент быстрой ликвидности</t>
    </r>
  </si>
  <si>
    <r>
      <rPr>
        <sz val="12"/>
        <color theme="1"/>
        <rFont val="Calibri"/>
        <family val="2"/>
        <charset val="204"/>
      </rPr>
      <t>–</t>
    </r>
    <r>
      <rPr>
        <sz val="12"/>
        <color theme="1"/>
        <rFont val="Arial"/>
        <family val="2"/>
        <charset val="204"/>
      </rPr>
      <t xml:space="preserve"> коэффициент финансовой автономии</t>
    </r>
  </si>
  <si>
    <r>
      <rPr>
        <sz val="12"/>
        <color theme="1"/>
        <rFont val="Calibri"/>
        <family val="2"/>
        <charset val="204"/>
      </rPr>
      <t>–</t>
    </r>
    <r>
      <rPr>
        <sz val="12"/>
        <color theme="1"/>
        <rFont val="Arial"/>
        <family val="2"/>
        <charset val="204"/>
      </rPr>
      <t xml:space="preserve"> рентабельность продаж по операционной прибыли</t>
    </r>
  </si>
  <si>
    <t>2 Качество управления бизнесом</t>
  </si>
  <si>
    <r>
      <rPr>
        <sz val="12"/>
        <color theme="1"/>
        <rFont val="Calibri"/>
        <family val="2"/>
        <charset val="204"/>
      </rPr>
      <t>–</t>
    </r>
    <r>
      <rPr>
        <sz val="12"/>
        <color theme="1"/>
        <rFont val="Arial"/>
        <family val="2"/>
        <charset val="204"/>
      </rPr>
      <t xml:space="preserve"> состав учредителей</t>
    </r>
  </si>
  <si>
    <r>
      <rPr>
        <sz val="12"/>
        <color theme="1"/>
        <rFont val="Calibri"/>
        <family val="2"/>
        <charset val="204"/>
      </rPr>
      <t>–</t>
    </r>
    <r>
      <rPr>
        <sz val="12"/>
        <color theme="1"/>
        <rFont val="Arial"/>
        <family val="2"/>
        <charset val="204"/>
      </rPr>
      <t xml:space="preserve"> участие учредителей в управлении компанией</t>
    </r>
  </si>
  <si>
    <r>
      <rPr>
        <sz val="12"/>
        <color theme="1"/>
        <rFont val="Calibri"/>
        <family val="2"/>
        <charset val="204"/>
      </rPr>
      <t>–</t>
    </r>
    <r>
      <rPr>
        <sz val="12"/>
        <color theme="1"/>
        <rFont val="Arial"/>
        <family val="2"/>
        <charset val="204"/>
      </rPr>
      <t xml:space="preserve"> количество сотрудников</t>
    </r>
  </si>
  <si>
    <t>3 Хозяйственная деятельность</t>
  </si>
  <si>
    <r>
      <rPr>
        <sz val="12"/>
        <color theme="1"/>
        <rFont val="Calibri"/>
        <family val="2"/>
        <charset val="204"/>
      </rPr>
      <t>–</t>
    </r>
    <r>
      <rPr>
        <sz val="12"/>
        <color theme="1"/>
        <rFont val="Arial"/>
        <family val="2"/>
        <charset val="204"/>
      </rPr>
      <t xml:space="preserve"> основные виды деятельности</t>
    </r>
  </si>
  <si>
    <r>
      <rPr>
        <sz val="12"/>
        <color theme="1"/>
        <rFont val="Calibri"/>
        <family val="2"/>
        <charset val="204"/>
      </rPr>
      <t>–</t>
    </r>
    <r>
      <rPr>
        <sz val="12"/>
        <color theme="1"/>
        <rFont val="Arial"/>
        <family val="2"/>
        <charset val="204"/>
      </rPr>
      <t xml:space="preserve"> продолжительность деятельности</t>
    </r>
  </si>
  <si>
    <r>
      <rPr>
        <sz val="12"/>
        <color theme="1"/>
        <rFont val="Calibri"/>
        <family val="2"/>
        <charset val="204"/>
      </rPr>
      <t>–</t>
    </r>
    <r>
      <rPr>
        <sz val="12"/>
        <color theme="1"/>
        <rFont val="Arial"/>
        <family val="2"/>
        <charset val="204"/>
      </rPr>
      <t xml:space="preserve"> доля товарных запасов в активах</t>
    </r>
  </si>
  <si>
    <t>реальные собственники являются учредителями</t>
  </si>
  <si>
    <t>реальные собственники не являются учредителями</t>
  </si>
  <si>
    <t>информация о реальных собственниках отсутствует</t>
  </si>
  <si>
    <t>компанией управляют владельцы бизнеса</t>
  </si>
  <si>
    <t>компанией управляют не владельцы бизнеса</t>
  </si>
  <si>
    <t>&gt;15</t>
  </si>
  <si>
    <t>5–14</t>
  </si>
  <si>
    <t>в компании только один сотрудник, который и является владельцем бизнеса</t>
  </si>
  <si>
    <t>один вид деятельности</t>
  </si>
  <si>
    <t>два-три вида деятельности</t>
  </si>
  <si>
    <t>четыре и более разнородных видов деятельности</t>
  </si>
  <si>
    <t>&gt;5 лет</t>
  </si>
  <si>
    <t>&gt;3 лет</t>
  </si>
  <si>
    <t>1–3 года</t>
  </si>
  <si>
    <t>20%–35%</t>
  </si>
  <si>
    <t>10%–20% или 35%–45%</t>
  </si>
  <si>
    <t>&lt;10% или &gt;45%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</si>
</sst>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Trebuchet MS"/>
      <family val="2"/>
      <scheme val="minor"/>
    </font>
    <font>
      <sz val="12"/>
      <color theme="1"/>
      <name val="Arial"/>
      <family val="2"/>
      <charset val="204"/>
    </font>
    <font>
      <sz val="20"/>
      <color theme="1"/>
      <name val="Arial Black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 inden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3" fontId="1" fillId="6" borderId="21" xfId="0" applyNumberFormat="1" applyFont="1" applyFill="1" applyBorder="1" applyAlignment="1">
      <alignment horizontal="center" vertical="center" wrapText="1"/>
    </xf>
    <xf numFmtId="3" fontId="1" fillId="6" borderId="7" xfId="0" applyNumberFormat="1" applyFont="1" applyFill="1" applyBorder="1" applyAlignment="1">
      <alignment horizontal="center" vertical="center" wrapText="1"/>
    </xf>
    <xf numFmtId="3" fontId="1" fillId="6" borderId="22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center" vertical="center" wrapText="1"/>
    </xf>
    <xf numFmtId="164" fontId="1" fillId="6" borderId="27" xfId="0" applyNumberFormat="1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46</xdr:row>
      <xdr:rowOff>19050</xdr:rowOff>
    </xdr:from>
    <xdr:to>
      <xdr:col>14</xdr:col>
      <xdr:colOff>675326</xdr:colOff>
      <xdr:row>65</xdr:row>
      <xdr:rowOff>3477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EDC3F99-797B-ABE7-1677-132002F27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0" y="6067425"/>
          <a:ext cx="7590476" cy="3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Аспект">
  <a:themeElements>
    <a:clrScheme name="Аспект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Аспект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Аспект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C7"/>
  <sheetViews>
    <sheetView tabSelected="1" workbookViewId="0">
      <selection sqref="A1:C1"/>
    </sheetView>
  </sheetViews>
  <sheetFormatPr defaultRowHeight="15" x14ac:dyDescent="0.3"/>
  <cols>
    <col min="1" max="1" width="56.5" style="1" customWidth="1"/>
    <col min="2" max="3" width="25.125" style="1" customWidth="1"/>
    <col min="4" max="16384" width="9" style="1"/>
  </cols>
  <sheetData>
    <row r="1" spans="1:3" ht="70.5" customHeight="1" thickBot="1" x14ac:dyDescent="0.35">
      <c r="A1" s="48" t="s">
        <v>0</v>
      </c>
      <c r="B1" s="48"/>
      <c r="C1" s="48"/>
    </row>
    <row r="2" spans="1:3" ht="16.5" thickBot="1" x14ac:dyDescent="0.35">
      <c r="A2" s="8" t="s">
        <v>1</v>
      </c>
      <c r="B2" s="9" t="s">
        <v>20</v>
      </c>
      <c r="C2" s="10" t="s">
        <v>17</v>
      </c>
    </row>
    <row r="3" spans="1:3" x14ac:dyDescent="0.3">
      <c r="A3" s="2" t="s">
        <v>2</v>
      </c>
      <c r="B3" s="42" t="s">
        <v>7</v>
      </c>
      <c r="C3" s="4">
        <f>IF(B3="&lt;1 года",1,IF(B3="1-2 года",2,IF(B3="2-4 года",3,4)))</f>
        <v>2</v>
      </c>
    </row>
    <row r="4" spans="1:3" x14ac:dyDescent="0.3">
      <c r="A4" s="3" t="s">
        <v>3</v>
      </c>
      <c r="B4" s="43" t="s">
        <v>10</v>
      </c>
      <c r="C4" s="5">
        <f>IF(B4="&lt;5 млн руб.",1,IF(B4="5-10 млн руб.",2,IF(B4="10-20 млн руб.",3,4)))</f>
        <v>2</v>
      </c>
    </row>
    <row r="5" spans="1:3" ht="15.75" thickBot="1" x14ac:dyDescent="0.35">
      <c r="A5" s="6" t="s">
        <v>4</v>
      </c>
      <c r="B5" s="44" t="s">
        <v>15</v>
      </c>
      <c r="C5" s="7">
        <f>IF(B5="50-100%",1,IF(B5="20-50%",2,IF(B5="0-20%",3,4)))</f>
        <v>3</v>
      </c>
    </row>
    <row r="6" spans="1:3" ht="16.5" thickBot="1" x14ac:dyDescent="0.35">
      <c r="A6" s="11" t="s">
        <v>18</v>
      </c>
      <c r="B6" s="9" t="s">
        <v>21</v>
      </c>
      <c r="C6" s="10">
        <f>C3*C4*C5</f>
        <v>12</v>
      </c>
    </row>
    <row r="7" spans="1:3" ht="32.25" thickBot="1" x14ac:dyDescent="0.35">
      <c r="A7" s="12" t="s">
        <v>19</v>
      </c>
      <c r="B7" s="14" t="s">
        <v>21</v>
      </c>
      <c r="C7" s="13" t="str">
        <f>IF(C6&lt;5,"рискованный",IF(C6&lt;13,"требующий особого контроля",IF(C6&lt;28,"надежный","золотой")))</f>
        <v>требующий особого контроля</v>
      </c>
    </row>
  </sheetData>
  <mergeCells count="1">
    <mergeCell ref="A1:C1"/>
  </mergeCells>
  <conditionalFormatting sqref="C7">
    <cfRule type="cellIs" dxfId="7" priority="1" operator="equal">
      <formula>"золотой"</formula>
    </cfRule>
    <cfRule type="cellIs" dxfId="6" priority="2" operator="equal">
      <formula>"надежный"</formula>
    </cfRule>
    <cfRule type="cellIs" dxfId="5" priority="3" operator="equal">
      <formula>"требующий особого контроля"</formula>
    </cfRule>
    <cfRule type="cellIs" dxfId="4" priority="4" operator="equal">
      <formula>"рискованный"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Выберите значение" xr:uid="{022AAF25-8785-4975-B087-0A88C0358597}">
          <x14:formula1>
            <xm:f>'Данные для таблиц'!$A$1:$A$4</xm:f>
          </x14:formula1>
          <xm:sqref>B3</xm:sqref>
        </x14:dataValidation>
        <x14:dataValidation type="list" allowBlank="1" showInputMessage="1" showErrorMessage="1" prompt="Выберите значение" xr:uid="{09F951C9-9EBE-4E86-B390-82C69B00850E}">
          <x14:formula1>
            <xm:f>'Данные для таблиц'!$A$6:$A$9</xm:f>
          </x14:formula1>
          <xm:sqref>B4</xm:sqref>
        </x14:dataValidation>
        <x14:dataValidation type="list" allowBlank="1" showInputMessage="1" showErrorMessage="1" prompt="Выберите значение" xr:uid="{08102796-C86C-48C4-870F-FCA9D391C4C1}">
          <x14:formula1>
            <xm:f>'Данные для таблиц'!$A$11:$A$14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F246C-C9FC-4D08-B0C3-D51821422484}">
  <sheetPr>
    <tabColor theme="7"/>
  </sheetPr>
  <dimension ref="A1:C26"/>
  <sheetViews>
    <sheetView zoomScale="97" zoomScaleNormal="97" workbookViewId="0">
      <selection sqref="A1:C1"/>
    </sheetView>
  </sheetViews>
  <sheetFormatPr defaultRowHeight="15" x14ac:dyDescent="0.3"/>
  <cols>
    <col min="1" max="1" width="58.25" style="1" customWidth="1"/>
    <col min="2" max="3" width="25.125" style="1" customWidth="1"/>
    <col min="4" max="16384" width="9" style="1"/>
  </cols>
  <sheetData>
    <row r="1" spans="1:3" ht="70.5" customHeight="1" thickBot="1" x14ac:dyDescent="0.35">
      <c r="A1" s="48" t="s">
        <v>22</v>
      </c>
      <c r="B1" s="48"/>
      <c r="C1" s="48"/>
    </row>
    <row r="2" spans="1:3" s="15" customFormat="1" ht="48" thickBot="1" x14ac:dyDescent="0.35">
      <c r="A2" s="17" t="s">
        <v>23</v>
      </c>
      <c r="B2" s="18" t="s">
        <v>24</v>
      </c>
      <c r="C2" s="19" t="s">
        <v>25</v>
      </c>
    </row>
    <row r="3" spans="1:3" s="15" customFormat="1" x14ac:dyDescent="0.3">
      <c r="A3" s="23" t="s">
        <v>28</v>
      </c>
      <c r="B3" s="26">
        <v>1240</v>
      </c>
      <c r="C3" s="39"/>
    </row>
    <row r="4" spans="1:3" s="15" customFormat="1" x14ac:dyDescent="0.3">
      <c r="A4" s="24" t="s">
        <v>29</v>
      </c>
      <c r="B4" s="27">
        <v>1250</v>
      </c>
      <c r="C4" s="40"/>
    </row>
    <row r="5" spans="1:3" s="15" customFormat="1" x14ac:dyDescent="0.3">
      <c r="A5" s="24" t="s">
        <v>26</v>
      </c>
      <c r="B5" s="27">
        <v>1200</v>
      </c>
      <c r="C5" s="40"/>
    </row>
    <row r="6" spans="1:3" s="15" customFormat="1" x14ac:dyDescent="0.3">
      <c r="A6" s="24" t="s">
        <v>30</v>
      </c>
      <c r="B6" s="27">
        <v>1300</v>
      </c>
      <c r="C6" s="40"/>
    </row>
    <row r="7" spans="1:3" s="15" customFormat="1" x14ac:dyDescent="0.3">
      <c r="A7" s="24" t="s">
        <v>27</v>
      </c>
      <c r="B7" s="27">
        <v>1500</v>
      </c>
      <c r="C7" s="40"/>
    </row>
    <row r="8" spans="1:3" s="15" customFormat="1" x14ac:dyDescent="0.3">
      <c r="A8" s="24" t="s">
        <v>31</v>
      </c>
      <c r="B8" s="27">
        <v>1700</v>
      </c>
      <c r="C8" s="40"/>
    </row>
    <row r="9" spans="1:3" s="15" customFormat="1" x14ac:dyDescent="0.3">
      <c r="A9" s="24" t="s">
        <v>33</v>
      </c>
      <c r="B9" s="27">
        <v>2110</v>
      </c>
      <c r="C9" s="40"/>
    </row>
    <row r="10" spans="1:3" s="15" customFormat="1" ht="15.75" thickBot="1" x14ac:dyDescent="0.35">
      <c r="A10" s="25" t="s">
        <v>32</v>
      </c>
      <c r="B10" s="28">
        <v>2200</v>
      </c>
      <c r="C10" s="41"/>
    </row>
    <row r="11" spans="1:3" ht="16.5" thickBot="1" x14ac:dyDescent="0.35">
      <c r="A11" s="20" t="s">
        <v>1</v>
      </c>
      <c r="B11" s="21" t="s">
        <v>20</v>
      </c>
      <c r="C11" s="22" t="s">
        <v>17</v>
      </c>
    </row>
    <row r="12" spans="1:3" ht="15.75" thickBot="1" x14ac:dyDescent="0.35">
      <c r="A12" s="49" t="s">
        <v>34</v>
      </c>
      <c r="B12" s="50"/>
      <c r="C12" s="51"/>
    </row>
    <row r="13" spans="1:3" ht="15.75" x14ac:dyDescent="0.3">
      <c r="A13" s="16" t="s">
        <v>35</v>
      </c>
      <c r="B13" s="45" t="e">
        <f>C5/C7</f>
        <v>#DIV/0!</v>
      </c>
      <c r="C13" s="4" t="e">
        <f>IF(B13&lt;1,0,IF(B13&gt;2,13,8))</f>
        <v>#DIV/0!</v>
      </c>
    </row>
    <row r="14" spans="1:3" ht="15.75" x14ac:dyDescent="0.3">
      <c r="A14" s="16" t="s">
        <v>36</v>
      </c>
      <c r="B14" s="45" t="e">
        <f>(C3+C4)/C7</f>
        <v>#DIV/0!</v>
      </c>
      <c r="C14" s="4" t="e">
        <f>IF(B14&lt;0.2,0,IF(B14&gt;0.6,12,6))</f>
        <v>#DIV/0!</v>
      </c>
    </row>
    <row r="15" spans="1:3" ht="15.75" x14ac:dyDescent="0.3">
      <c r="A15" s="16" t="s">
        <v>37</v>
      </c>
      <c r="B15" s="45" t="e">
        <f>C6/C8</f>
        <v>#DIV/0!</v>
      </c>
      <c r="C15" s="4" t="e">
        <f>IF(B15&lt;0.2,0,IF(B15&gt;0.5,13,6))</f>
        <v>#DIV/0!</v>
      </c>
    </row>
    <row r="16" spans="1:3" ht="16.5" thickBot="1" x14ac:dyDescent="0.35">
      <c r="A16" s="29" t="s">
        <v>38</v>
      </c>
      <c r="B16" s="46" t="e">
        <f>C10/C9</f>
        <v>#DIV/0!</v>
      </c>
      <c r="C16" s="4" t="e">
        <f>IF(B16&lt;0.05,0,IF(B16&gt;0.08,12,6))</f>
        <v>#DIV/0!</v>
      </c>
    </row>
    <row r="17" spans="1:3" ht="15.75" thickBot="1" x14ac:dyDescent="0.35">
      <c r="A17" s="49" t="s">
        <v>39</v>
      </c>
      <c r="B17" s="50"/>
      <c r="C17" s="51"/>
    </row>
    <row r="18" spans="1:3" ht="45" x14ac:dyDescent="0.3">
      <c r="A18" s="16" t="s">
        <v>40</v>
      </c>
      <c r="B18" s="42" t="s">
        <v>48</v>
      </c>
      <c r="C18" s="4">
        <f>IF(B18="реальные собственники являются учредителями",6,IF(B18="реальные собственники не являются учредителями",3,0))</f>
        <v>3</v>
      </c>
    </row>
    <row r="19" spans="1:3" ht="30" x14ac:dyDescent="0.3">
      <c r="A19" s="16" t="s">
        <v>41</v>
      </c>
      <c r="B19" s="42" t="s">
        <v>51</v>
      </c>
      <c r="C19" s="4">
        <f>IF(B19="компанией управляют владельцы бизнеса",6,3)</f>
        <v>3</v>
      </c>
    </row>
    <row r="20" spans="1:3" ht="16.5" thickBot="1" x14ac:dyDescent="0.35">
      <c r="A20" s="29" t="s">
        <v>42</v>
      </c>
      <c r="B20" s="47" t="s">
        <v>53</v>
      </c>
      <c r="C20" s="4">
        <f>IF(B20="&gt;15",8,IF(B20="5–14",3,0))</f>
        <v>3</v>
      </c>
    </row>
    <row r="21" spans="1:3" ht="15.75" thickBot="1" x14ac:dyDescent="0.35">
      <c r="A21" s="49" t="s">
        <v>43</v>
      </c>
      <c r="B21" s="50"/>
      <c r="C21" s="51"/>
    </row>
    <row r="22" spans="1:3" ht="15.75" x14ac:dyDescent="0.3">
      <c r="A22" s="16" t="s">
        <v>44</v>
      </c>
      <c r="B22" s="42" t="s">
        <v>55</v>
      </c>
      <c r="C22" s="4">
        <f>IF(B22="один вид деятельности",10,IF(B22="два-три вида деятельности",5,0))</f>
        <v>10</v>
      </c>
    </row>
    <row r="23" spans="1:3" ht="15.75" x14ac:dyDescent="0.3">
      <c r="A23" s="16" t="s">
        <v>45</v>
      </c>
      <c r="B23" s="43" t="s">
        <v>58</v>
      </c>
      <c r="C23" s="4">
        <f>IF(B23="&gt;5 лет",10,IF(B23="&gt;3 лет",7,IF(B23="1–3 года",5,0)))</f>
        <v>10</v>
      </c>
    </row>
    <row r="24" spans="1:3" ht="16.5" thickBot="1" x14ac:dyDescent="0.35">
      <c r="A24" s="16" t="s">
        <v>46</v>
      </c>
      <c r="B24" s="44" t="s">
        <v>62</v>
      </c>
      <c r="C24" s="4">
        <f>IF(B24="20%–35%",10,IF(B24="10%–20% или 35%–45%",5,0))</f>
        <v>5</v>
      </c>
    </row>
    <row r="25" spans="1:3" ht="16.5" thickBot="1" x14ac:dyDescent="0.35">
      <c r="A25" s="11" t="s">
        <v>18</v>
      </c>
      <c r="B25" s="9" t="s">
        <v>21</v>
      </c>
      <c r="C25" s="10" t="e">
        <f>SUM(C13:C16)+SUM(C18:C20)+SUM(C22:C24)</f>
        <v>#DIV/0!</v>
      </c>
    </row>
    <row r="26" spans="1:3" ht="16.5" thickBot="1" x14ac:dyDescent="0.35">
      <c r="A26" s="12" t="s">
        <v>19</v>
      </c>
      <c r="B26" s="14" t="s">
        <v>21</v>
      </c>
      <c r="C26" s="13" t="e">
        <f>IF(C25&lt;29,"ненадежный",IF(C25&lt;49,"требующий особого контроля",IF(C25&lt;79,"надежный","высоконадежный")))</f>
        <v>#DIV/0!</v>
      </c>
    </row>
  </sheetData>
  <mergeCells count="4">
    <mergeCell ref="A1:C1"/>
    <mergeCell ref="A12:C12"/>
    <mergeCell ref="A17:C17"/>
    <mergeCell ref="A21:C21"/>
  </mergeCells>
  <conditionalFormatting sqref="C26">
    <cfRule type="cellIs" dxfId="3" priority="1" operator="equal">
      <formula>"золотой"</formula>
    </cfRule>
    <cfRule type="cellIs" dxfId="2" priority="2" operator="equal">
      <formula>"надежный"</formula>
    </cfRule>
    <cfRule type="cellIs" dxfId="1" priority="3" operator="equal">
      <formula>"требующий особого контроля"</formula>
    </cfRule>
    <cfRule type="cellIs" dxfId="0" priority="4" operator="equal">
      <formula>"рискованный"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Выберите значение" xr:uid="{0FA1E27D-485B-4399-BF78-7596D4090E1E}">
          <x14:formula1>
            <xm:f>'Данные для таблиц'!$A$16:$A$18</xm:f>
          </x14:formula1>
          <xm:sqref>B18</xm:sqref>
        </x14:dataValidation>
        <x14:dataValidation type="list" allowBlank="1" showInputMessage="1" showErrorMessage="1" prompt="Выберите значение" xr:uid="{6852A537-6ADC-4D29-9F9E-BF41193415B5}">
          <x14:formula1>
            <xm:f>'Данные для таблиц'!$A$20:$A$21</xm:f>
          </x14:formula1>
          <xm:sqref>B19</xm:sqref>
        </x14:dataValidation>
        <x14:dataValidation type="list" allowBlank="1" showInputMessage="1" showErrorMessage="1" prompt="Выберите значение" xr:uid="{B3E4EE77-E00E-46E5-B1CD-A418825D0F33}">
          <x14:formula1>
            <xm:f>'Данные для таблиц'!$A$23:$A$25</xm:f>
          </x14:formula1>
          <xm:sqref>B20</xm:sqref>
        </x14:dataValidation>
        <x14:dataValidation type="list" allowBlank="1" showInputMessage="1" showErrorMessage="1" prompt="Выберите значение" xr:uid="{660E8FBF-EE4D-41E5-B19D-61A06BFB22B1}">
          <x14:formula1>
            <xm:f>'Данные для таблиц'!$A$27:$A$29</xm:f>
          </x14:formula1>
          <xm:sqref>B22</xm:sqref>
        </x14:dataValidation>
        <x14:dataValidation type="list" allowBlank="1" showInputMessage="1" showErrorMessage="1" prompt="Выберите значение" xr:uid="{0F274E04-660E-4E47-A7EB-A7B83288787E}">
          <x14:formula1>
            <xm:f>'Данные для таблиц'!$A$31:$A$34</xm:f>
          </x14:formula1>
          <xm:sqref>B23</xm:sqref>
        </x14:dataValidation>
        <x14:dataValidation type="list" allowBlank="1" showInputMessage="1" showErrorMessage="1" prompt="Выберите значение" xr:uid="{FA0CDEBF-BEC8-4173-B459-27347D0C87E0}">
          <x14:formula1>
            <xm:f>'Данные для таблиц'!$A$36:$A$38</xm:f>
          </x14:formula1>
          <xm:sqref>B24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9A7D3-7DDE-4544-A478-3646ABAE9889}">
  <dimension ref="A1:A40"/>
  <sheetViews>
    <sheetView topLeftCell="A10" workbookViewId="0">
      <selection activeCell="A23" sqref="A23"/>
    </sheetView>
  </sheetViews>
  <sheetFormatPr defaultRowHeight="14.25" x14ac:dyDescent="0.2"/>
  <cols>
    <col min="1" max="1" width="51.875" style="30" customWidth="1"/>
    <col min="2" max="16384" width="9" style="31"/>
  </cols>
  <sheetData>
    <row r="1" spans="1:1" x14ac:dyDescent="0.2">
      <c r="A1" s="33" t="s">
        <v>6</v>
      </c>
    </row>
    <row r="2" spans="1:1" x14ac:dyDescent="0.2">
      <c r="A2" s="34" t="s">
        <v>7</v>
      </c>
    </row>
    <row r="3" spans="1:1" x14ac:dyDescent="0.2">
      <c r="A3" s="34" t="s">
        <v>8</v>
      </c>
    </row>
    <row r="4" spans="1:1" x14ac:dyDescent="0.2">
      <c r="A4" s="35" t="s">
        <v>9</v>
      </c>
    </row>
    <row r="6" spans="1:1" x14ac:dyDescent="0.2">
      <c r="A6" s="33" t="s">
        <v>5</v>
      </c>
    </row>
    <row r="7" spans="1:1" x14ac:dyDescent="0.2">
      <c r="A7" s="34" t="s">
        <v>10</v>
      </c>
    </row>
    <row r="8" spans="1:1" x14ac:dyDescent="0.2">
      <c r="A8" s="34" t="s">
        <v>11</v>
      </c>
    </row>
    <row r="9" spans="1:1" x14ac:dyDescent="0.2">
      <c r="A9" s="35" t="s">
        <v>12</v>
      </c>
    </row>
    <row r="11" spans="1:1" x14ac:dyDescent="0.2">
      <c r="A11" s="33" t="s">
        <v>13</v>
      </c>
    </row>
    <row r="12" spans="1:1" x14ac:dyDescent="0.2">
      <c r="A12" s="34" t="s">
        <v>14</v>
      </c>
    </row>
    <row r="13" spans="1:1" x14ac:dyDescent="0.2">
      <c r="A13" s="34" t="s">
        <v>15</v>
      </c>
    </row>
    <row r="14" spans="1:1" x14ac:dyDescent="0.2">
      <c r="A14" s="35" t="s">
        <v>16</v>
      </c>
    </row>
    <row r="16" spans="1:1" ht="15" x14ac:dyDescent="0.2">
      <c r="A16" s="36" t="s">
        <v>47</v>
      </c>
    </row>
    <row r="17" spans="1:1" ht="15" x14ac:dyDescent="0.2">
      <c r="A17" s="37" t="s">
        <v>48</v>
      </c>
    </row>
    <row r="18" spans="1:1" ht="15" x14ac:dyDescent="0.2">
      <c r="A18" s="38" t="s">
        <v>49</v>
      </c>
    </row>
    <row r="20" spans="1:1" ht="15" x14ac:dyDescent="0.2">
      <c r="A20" s="36" t="s">
        <v>50</v>
      </c>
    </row>
    <row r="21" spans="1:1" ht="15" x14ac:dyDescent="0.2">
      <c r="A21" s="38" t="s">
        <v>51</v>
      </c>
    </row>
    <row r="22" spans="1:1" x14ac:dyDescent="0.2">
      <c r="A22" s="32"/>
    </row>
    <row r="23" spans="1:1" ht="15" x14ac:dyDescent="0.2">
      <c r="A23" s="36" t="s">
        <v>52</v>
      </c>
    </row>
    <row r="24" spans="1:1" ht="15" x14ac:dyDescent="0.2">
      <c r="A24" s="37" t="s">
        <v>53</v>
      </c>
    </row>
    <row r="25" spans="1:1" ht="30" x14ac:dyDescent="0.2">
      <c r="A25" s="38" t="s">
        <v>54</v>
      </c>
    </row>
    <row r="26" spans="1:1" x14ac:dyDescent="0.2">
      <c r="A26" s="32"/>
    </row>
    <row r="27" spans="1:1" ht="15" x14ac:dyDescent="0.2">
      <c r="A27" s="36" t="s">
        <v>55</v>
      </c>
    </row>
    <row r="28" spans="1:1" ht="15" x14ac:dyDescent="0.2">
      <c r="A28" s="37" t="s">
        <v>56</v>
      </c>
    </row>
    <row r="29" spans="1:1" ht="15" x14ac:dyDescent="0.2">
      <c r="A29" s="38" t="s">
        <v>57</v>
      </c>
    </row>
    <row r="30" spans="1:1" x14ac:dyDescent="0.2">
      <c r="A30" s="32"/>
    </row>
    <row r="31" spans="1:1" ht="15" x14ac:dyDescent="0.2">
      <c r="A31" s="36" t="s">
        <v>58</v>
      </c>
    </row>
    <row r="32" spans="1:1" ht="15" x14ac:dyDescent="0.2">
      <c r="A32" s="37" t="s">
        <v>59</v>
      </c>
    </row>
    <row r="33" spans="1:1" ht="15" x14ac:dyDescent="0.2">
      <c r="A33" s="37" t="s">
        <v>60</v>
      </c>
    </row>
    <row r="34" spans="1:1" ht="15" x14ac:dyDescent="0.2">
      <c r="A34" s="38" t="s">
        <v>6</v>
      </c>
    </row>
    <row r="35" spans="1:1" x14ac:dyDescent="0.2">
      <c r="A35" s="32"/>
    </row>
    <row r="36" spans="1:1" ht="15" x14ac:dyDescent="0.2">
      <c r="A36" s="36" t="s">
        <v>61</v>
      </c>
    </row>
    <row r="37" spans="1:1" ht="15" x14ac:dyDescent="0.2">
      <c r="A37" s="37" t="s">
        <v>62</v>
      </c>
    </row>
    <row r="38" spans="1:1" ht="15" x14ac:dyDescent="0.2">
      <c r="A38" s="38" t="s">
        <v>63</v>
      </c>
    </row>
    <row r="39" spans="1:1" x14ac:dyDescent="0.2">
      <c r="A39" s="32"/>
    </row>
    <row r="40" spans="1:1" x14ac:dyDescent="0.2">
      <c r="A40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Подход I</vt:lpstr>
      <vt:lpstr>Подход II</vt:lpstr>
      <vt:lpstr>Данные для таблиц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2022-05-29T11:20:06Z</dcterms:modified>
</cp:coreProperties>
</file>