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Тест оценки СВК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4" i="1" l="1"/>
  <c r="D68" i="1"/>
  <c r="C103" i="1"/>
  <c r="D103" i="1" s="1"/>
  <c r="C102" i="1"/>
  <c r="D102" i="1" s="1"/>
  <c r="C84" i="1"/>
  <c r="C68" i="1"/>
  <c r="C41" i="1"/>
  <c r="D41" i="1"/>
  <c r="C21" i="1"/>
  <c r="D21" i="1" s="1"/>
</calcChain>
</file>

<file path=xl/sharedStrings.xml><?xml version="1.0" encoding="utf-8"?>
<sst xmlns="http://schemas.openxmlformats.org/spreadsheetml/2006/main" count="202" uniqueCount="202">
  <si>
    <t>№</t>
  </si>
  <si>
    <t>Тестируемое направление</t>
  </si>
  <si>
    <t>Ответ (да – 1, нет – 0)</t>
  </si>
  <si>
    <t>Контрольная среда</t>
  </si>
  <si>
    <t>Определена ли организационная структура предприятия с обозначением информационных потоков между структурными подразделениями?</t>
  </si>
  <si>
    <t>Соответствует ли организационная структура размеру и характеру деятельности экономического субъекта?</t>
  </si>
  <si>
    <t>Существует ли обратная связь между структурными подразделениями предприятия при решении различных задач?</t>
  </si>
  <si>
    <t>Разработан ли кодекс внутрикорпоративной этики с системой поощрений за его соблюдение и взысканий за нарушение?</t>
  </si>
  <si>
    <t>Имеется ли в организации отдел внутреннего аудита или есть ли ответственное лицо, назначенное за осуществление процедур внутреннего контроля?</t>
  </si>
  <si>
    <t>Утверждены ли должностные инструкции работников?</t>
  </si>
  <si>
    <t>Разработана ли система отбора и найма сотрудников?</t>
  </si>
  <si>
    <t>Предусматривает ли кадровая политика организации регулярное повышение квалификации сотрудников?</t>
  </si>
  <si>
    <t>Используются ли руководством данные бухгалтерского учета и бухгалтерской отчетности как основа для принятия управленческих решений?</t>
  </si>
  <si>
    <t>При принятии управленческих решений руководство опирается на специализированные формы внутренних управленческих отчетов?</t>
  </si>
  <si>
    <t>Разрабатываются ли руководством и иными ответственными лицами конкретные мероприятия, нацеленные на оптимизацию затрат?</t>
  </si>
  <si>
    <t>Разработана ли система мер, направленных на сокращение потерь от брака?</t>
  </si>
  <si>
    <t>Формируется ли план продаж?</t>
  </si>
  <si>
    <t>Есть ли утвержденные прайс-листы на продукцию, товары, работы, услуги?</t>
  </si>
  <si>
    <t>Разработана ли на предприятии договорная политика?</t>
  </si>
  <si>
    <t>Назначено ли приказом руководства лицо, ответственное за контроль качества выполненных работ, оказанных услуг и их сдачу заказчику?</t>
  </si>
  <si>
    <t>Имеются ли в организации специальные нормы по работе с претензиями от покупателей и заказчиков?</t>
  </si>
  <si>
    <t>Созданы ли условия для сохранности материальных ценностей, денежных средств и документов и заключены ли с материально ответственными лицами договоры о полной материальной ответственности?</t>
  </si>
  <si>
    <t>Итого по контрольной среде, %</t>
  </si>
  <si>
    <t>Есть ли утвержденная руководством и доведенная до сведения сотрудников методология выявления, оценки и отслеживания внутрихозяйственных рисков?</t>
  </si>
  <si>
    <t>Развита ли система отслеживания макроэкономических рисков?</t>
  </si>
  <si>
    <t>При внедрении новых и обновлении существующих технологий учитываются ли связанные с этим риски (недостаток новых знаний у персонала, нехватка навыков для работы в изменившихся обстоятельствах и т.п.)?</t>
  </si>
  <si>
    <t>Привлекает ли организация технических специалистов со стороны при освоении новой продукции?</t>
  </si>
  <si>
    <t>Разработаны ли мероприятия по предупреждению попыток отдельных лиц нарушать требования контроля и выполнять несовместимые функции?</t>
  </si>
  <si>
    <t>Все ли хозяйственные операции санкционированы руководством организации?</t>
  </si>
  <si>
    <t>Принимаются ли во внимание риски изменения бухгалтерского и налогового законодательства?</t>
  </si>
  <si>
    <t>Соответствует ли имеющееся программное обеспечение в сфере бухгалтерского учета и планирования масштабам деятельности предприятия?</t>
  </si>
  <si>
    <t>Оцениваются ли риски при найме новых сотрудников, особенно в сфере управления и финансов?</t>
  </si>
  <si>
    <t>Проводятся ли в рамках организации тренинги для новых сотрудников?</t>
  </si>
  <si>
    <t>Предпринимаются ли ответственными лицами действия для минимизации рисков, связанных с возможным искажением сумм, отражаемых в учетной системе?</t>
  </si>
  <si>
    <t>Принимаются ли немедленно управленческие решения при падении объемов доходов от обычных видов деятельности?</t>
  </si>
  <si>
    <t>Отслеживаются ли риски возникновения претензий у заказчиков по срокам исполнения договорных обязательств?</t>
  </si>
  <si>
    <t>Отслеживаются ли риски возникновения претензий у покупателей и заказчиков по качеству проданных товаров, продукции, выполненных работ и оказанных услуг?</t>
  </si>
  <si>
    <t>Имеются ли приказы по обеспечению конфиденциальности бизнес-информации?</t>
  </si>
  <si>
    <t>Отслеживается ли конкуренция по видам продукции, работ, услуг, реализуемых организацией?</t>
  </si>
  <si>
    <t>Оценивается ли платежеспособность покупателей и заказчиков, с которыми заключаются договоры на оказание услуг?</t>
  </si>
  <si>
    <t>Постоянно ли отслеживаются угрозы финансовой устойчивости и прибыльности организации в связи с влиянием внешних и внутренних факторов?</t>
  </si>
  <si>
    <t>Соответствует ли положение по учетной политике нормам действующего законодательства?</t>
  </si>
  <si>
    <t>Соблюдается ли последовательность применения учетной политики?</t>
  </si>
  <si>
    <t>Имеется ли разработанный и утвержденный график документооборота?</t>
  </si>
  <si>
    <t>Производится ли пересмотр рабочего плана счетов с целью удаления неиспользуемых аналитических счетов и введения новых, в которых возникла потребность?</t>
  </si>
  <si>
    <t>Разработаны ли специализированные формы регистров аналитического учета, позволяющие оценивать структуру затрат по местам их возникновения и центрам ответственности?</t>
  </si>
  <si>
    <t>Достаточна ли детализация затрат, определяемая действующими субсчетами и субконто в имеющемся рабочем плане счетов, для принятия эффективных управленческих решений?</t>
  </si>
  <si>
    <t>Являются ли бухгалтерские записи стандартными и соответствующими требованиям законодательства?</t>
  </si>
  <si>
    <t>Все ли данные учета отражаются с использованием автоматизированных систем?</t>
  </si>
  <si>
    <t>Реализуется ли принцип полноты отражения операций в регистрах бухгалтерского учета?</t>
  </si>
  <si>
    <t>Разработаны ли меры ответственности за неправильное отражение хозяйственных операций в бухгалтерском и налоговом учете?</t>
  </si>
  <si>
    <t>Утверждены ли приказом руководства применяемые формы первичных учетных документов?</t>
  </si>
  <si>
    <t>Все ли факты хозяйственной жизни подтверждаются первичными учетными документами?</t>
  </si>
  <si>
    <t>Определен ли круг должностных лиц, имеющих право подписи первичных учетных документов?</t>
  </si>
  <si>
    <t>Эффективна ли система информирования персонала о решениях руководства?</t>
  </si>
  <si>
    <t>Производится ли регулярное сопоставление учетных данных между структурными подразделениями предприятия?</t>
  </si>
  <si>
    <t>Составляется ли регулярно внутрифирменная, оперативная отчетность для целей управленческого учета?</t>
  </si>
  <si>
    <t>Соблюдаются ли сроки составления годовой отчетности?</t>
  </si>
  <si>
    <t>Тождественны ли показатели бухгалтерской отчетности и сводных регистров?</t>
  </si>
  <si>
    <t>Регламентированы ли в письменной форме связи бухгалтерии с другими подразделениями организации?</t>
  </si>
  <si>
    <t>Регулярно ли проводится повышение квалификации работников бухгалтерской службы?</t>
  </si>
  <si>
    <t>Соответствует ли требуемому уровень компьютерной грамотности сотрудников?</t>
  </si>
  <si>
    <t>Является ли используемое в организации программное обеспечение легальным и широко используемым?</t>
  </si>
  <si>
    <t>Имеется ли в организации специалист, обслуживающий бухгалтерское программное обеспечение и занимающийся его адаптацией к особенностям учета в организации?</t>
  </si>
  <si>
    <t>Отслеживается ли возникновение просроченной дебиторской и кредиторской задолженности и установлен ли порядок ее дальнейшего урегулирования?</t>
  </si>
  <si>
    <t>Есть ли в организации практика выражения сотрудниками предложений по улучшению учетной работы?</t>
  </si>
  <si>
    <t>Проводится ли в организации сравнение фактических показателей с плановыми?</t>
  </si>
  <si>
    <t xml:space="preserve">Создаются ли резервные копии бухгалтерских баз данных? </t>
  </si>
  <si>
    <t>Обеспечена ли сохранность активов и бухгалтерских записей от доступа третьих лиц?</t>
  </si>
  <si>
    <t>Имеются ли ограничения по доступу к информации бухгалтерского учета в соответствии с компетенцией каждого сотрудника?</t>
  </si>
  <si>
    <t>Приняты ли меры защиты от несанкционированного уничтожения бухгалтерских документов и данных учета?</t>
  </si>
  <si>
    <t>Регулярно ли проводятся и в надлежащем порядке оформляются инвентаризации имущества?</t>
  </si>
  <si>
    <t>Осуществляется ли последующий контроль правильности и своевременности отражения операций в бухгалтерском учете?</t>
  </si>
  <si>
    <t>Отсутствуют ли неоговоренные исправления в первичных документах и регистрах бухучета?</t>
  </si>
  <si>
    <t>Проводятся ли в организации внезапные проверки активов, учетных данных?</t>
  </si>
  <si>
    <t>Проводится ли сопоставление внутренних данных со сведениями, полученными из внешних источников?</t>
  </si>
  <si>
    <t>Регулярно ли проводится сверка расчетов с контрагентами (чаще, чем 1 раз в год перед составлением годовой отчетности)?</t>
  </si>
  <si>
    <t>Разработаны ли контрольные процедуры для выявления точности и полноты информации, представленной в бухгалтерском учете?</t>
  </si>
  <si>
    <t>Осуществляется ли контроль юридической грамотности договоров с контрагентами?</t>
  </si>
  <si>
    <t>Проводятся ли проверки правильности исчисления и своевременности уплаты налогов и сборов, взносов во внебюджетные фонды?</t>
  </si>
  <si>
    <t>Мониторинг средств контроля</t>
  </si>
  <si>
    <t>Проводится ли аналитическая работа с целью выявления недостатков в СВК с последующей разработкой предложений по ее улучшению?</t>
  </si>
  <si>
    <t>Проводится ли со стороны главного бухгалтера выборочная проверка полноты и правильности оформления первичных учетных документов?</t>
  </si>
  <si>
    <t>Проводится ли периодический пересмотр установленных норм потребления ресурсов особенно в тех ситуациях, когда имеет место их систематическое превышение?</t>
  </si>
  <si>
    <t>Осуществляется ли контроль со стороны ответственных лиц за своевременностью сверки фактических показателей с плановыми?</t>
  </si>
  <si>
    <t>Пересматривается распределение должностных обязанностей сотрудников с целью устранения излишней загруженности или, наоборот, недогрузки?</t>
  </si>
  <si>
    <t>Контролируется ли соответствие данных о затратах в учетных регистрах бухгалтерской службы и аналитических таблицах планово-экономического отдела?</t>
  </si>
  <si>
    <t>Проводится ли критический анализ правильности выбора базы для распределения косвенных расходов?</t>
  </si>
  <si>
    <t>Осуществляется ли контроль за своевременностью проведения сверки расчетов с контрагентами?</t>
  </si>
  <si>
    <t>Осуществляется ли контроль за соответствием действий сотрудников деловой этике?</t>
  </si>
  <si>
    <t>Проводится ли регулярная оценка качества работы персонала?</t>
  </si>
  <si>
    <t>Проводится ли проверка отражения излишков или недостач после проведения инвентаризации?</t>
  </si>
  <si>
    <t>Проводятся ли корректирующие мероприятия в отношении изменения условий договоров с контрагентами (например, в отношении цены, сроков)?</t>
  </si>
  <si>
    <t>Пересматривается ли договорная политика с целью повышения ее эффективности?</t>
  </si>
  <si>
    <t>Проводится ли регулярная оценка проверки правильности и своевременности формирования показателей бухгалтерской отчетности?</t>
  </si>
  <si>
    <t>Осуществляется ли мониторинг за своевременностью и точностью проверки расчетов с кредитными организациями?</t>
  </si>
  <si>
    <t>Осуществляется ли мониторинг за своевременностью и точностью выверки расчетов с контрагентами, в том числе с бюджетом и внебюджетными фондами?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</si>
  <si>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</si>
  <si>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</si>
  <si>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</si>
  <si>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</si>
  <si>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</si>
  <si>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</si>
  <si>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</si>
  <si>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</si>
  <si>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</si>
  <si>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</si>
  <si>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</si>
  <si>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</si>
  <si>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</si>
  <si>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</si>
  <si>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</si>
  <si>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</si>
  <si>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</si>
  <si>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</si>
  <si>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</si>
  <si>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</si>
  <si>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</si>
  <si>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</si>
  <si>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</si>
  <si>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</si>
  <si>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</si>
  <si>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</si>
  <si>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</si>
  <si>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</si>
  <si>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</si>
  <si>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</si>
  <si>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</si>
  <si>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</si>
  <si>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</si>
  <si>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</si>
  <si>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</si>
  <si>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</si>
  <si>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</si>
  <si>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</si>
  <si>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</si>
  <si>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</si>
  <si>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</si>
  <si>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</si>
  <si>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</si>
  <si>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</si>
  <si>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</si>
  <si>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</si>
  <si>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</si>
  <si>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</si>
  <si>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</si>
  <si>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</si>
  <si>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</si>
  <si>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</si>
  <si>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</si>
  <si>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</si>
  <si>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</si>
  <si>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</si>
  <si>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</si>
  <si>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</si>
  <si>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</si>
  <si>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</si>
  <si>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</si>
  <si>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</si>
  <si>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</si>
  <si>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</si>
  <si>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4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</si>
  <si>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</si>
  <si>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</si>
  <si>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</si>
  <si>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</si>
  <si>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</si>
  <si>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</si>
  <si>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</si>
  <si>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</si>
  <si>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</si>
  <si>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</si>
  <si>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</si>
  <si>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</si>
  <si>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</si>
  <si>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</si>
  <si>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</si>
  <si>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</si>
  <si>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</si>
  <si>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</si>
  <si>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</si>
  <si>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</si>
  <si>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</si>
  <si>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</si>
  <si>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</si>
  <si>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</si>
  <si>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</si>
  <si>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</si>
  <si>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</si>
  <si>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</si>
  <si>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</si>
  <si>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</si>
  <si>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</si>
  <si>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</si>
  <si>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Итого по мониторингу средств контроля, %</t>
  </si>
  <si>
    <t>Итоговая эффективность системы внутреннего контроля в целом, %</t>
  </si>
  <si>
    <t>Оценка рисков</t>
  </si>
  <si>
    <t>Итого по оценке рисков, %</t>
  </si>
  <si>
    <t>Информация и коммуникация</t>
  </si>
  <si>
    <t>Итого по информации и коммуникации, %</t>
  </si>
  <si>
    <t>Контрольнные процедуры</t>
  </si>
  <si>
    <t>Итого по контрольным процедурам,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</si>
</sst>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theme="1"/>
      <name val="Gill Sans MT"/>
      <family val="2"/>
      <scheme val="minor"/>
    </font>
    <font>
      <sz val="8"/>
      <name val="Gill Sans MT"/>
      <family val="2"/>
      <scheme val="minor"/>
    </font>
    <font>
      <b/>
      <sz val="12"/>
      <color theme="0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0" xfId="0" applyFont="1"/>
    <xf numFmtId="49" fontId="4" fillId="3" borderId="18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49" fontId="2" fillId="5" borderId="6" xfId="0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vertical="center" wrapText="1"/>
    </xf>
    <xf numFmtId="164" fontId="2" fillId="5" borderId="8" xfId="0" applyNumberFormat="1" applyFont="1" applyFill="1" applyBorder="1" applyAlignment="1">
      <alignment horizontal="center" vertical="center" wrapText="1"/>
    </xf>
    <xf numFmtId="49" fontId="3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8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Галерея">
  <a:themeElements>
    <a:clrScheme name="Галерея">
      <a:dk1>
        <a:sysClr val="windowText" lastClr="000000"/>
      </a:dk1>
      <a:lt1>
        <a:sysClr val="window" lastClr="FFFFFF"/>
      </a:lt1>
      <a:dk2>
        <a:srgbClr val="454545"/>
      </a:dk2>
      <a:lt2>
        <a:srgbClr val="DFDBD5"/>
      </a:lt2>
      <a:accent1>
        <a:srgbClr val="B71E42"/>
      </a:accent1>
      <a:accent2>
        <a:srgbClr val="DE478E"/>
      </a:accent2>
      <a:accent3>
        <a:srgbClr val="BC72F0"/>
      </a:accent3>
      <a:accent4>
        <a:srgbClr val="795FAF"/>
      </a:accent4>
      <a:accent5>
        <a:srgbClr val="586EA6"/>
      </a:accent5>
      <a:accent6>
        <a:srgbClr val="6892A0"/>
      </a:accent6>
      <a:hlink>
        <a:srgbClr val="FA2B5C"/>
      </a:hlink>
      <a:folHlink>
        <a:srgbClr val="BC658E"/>
      </a:folHlink>
    </a:clrScheme>
    <a:fontScheme name="Галерея">
      <a:majorFont>
        <a:latin typeface="Gill Sans MT" panose="020B0502020104020203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Галерея">
      <a:fillStyleLst>
        <a:solidFill>
          <a:schemeClr val="phClr"/>
        </a:solidFill>
        <a:gradFill rotWithShape="1">
          <a:gsLst>
            <a:gs pos="0">
              <a:schemeClr val="phClr">
                <a:tint val="54000"/>
                <a:alpha val="100000"/>
                <a:satMod val="105000"/>
                <a:lumMod val="110000"/>
              </a:schemeClr>
            </a:gs>
            <a:gs pos="100000">
              <a:schemeClr val="phClr">
                <a:tint val="78000"/>
                <a:alpha val="92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satMod val="110000"/>
                <a:lumMod val="104000"/>
              </a:schemeClr>
            </a:gs>
            <a:gs pos="69000">
              <a:schemeClr val="phClr">
                <a:shade val="88000"/>
                <a:satMod val="130000"/>
                <a:lumMod val="92000"/>
              </a:schemeClr>
            </a:gs>
            <a:gs pos="100000">
              <a:schemeClr val="phClr">
                <a:shade val="78000"/>
                <a:satMod val="130000"/>
                <a:lumMod val="92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0800" dist="50800" dir="5400000" sx="96000" sy="96000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080000"/>
            </a:lightRig>
          </a:scene3d>
          <a:sp3d>
            <a:bevelT w="38100" h="12700" prst="softRound"/>
          </a:sp3d>
        </a:effectStyle>
      </a:effectStyleLst>
      <a:bgFillStyleLst>
        <a:solidFill>
          <a:schemeClr val="phClr"/>
        </a:solidFill>
        <a:solidFill>
          <a:schemeClr val="phClr"/>
        </a:solidFill>
        <a:gradFill rotWithShape="1">
          <a:gsLst>
            <a:gs pos="0">
              <a:schemeClr val="phClr">
                <a:tint val="94000"/>
                <a:satMod val="80000"/>
                <a:lumMod val="106000"/>
              </a:schemeClr>
            </a:gs>
            <a:gs pos="100000">
              <a:schemeClr val="phClr">
                <a:shade val="80000"/>
              </a:schemeClr>
            </a:gs>
          </a:gsLst>
          <a:path path="circle">
            <a:fillToRect l="43000" r="43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Gallery" id="{BBFCD31E-59A1-489D-B089-A3EAD7CAE12E}" vid="{F5E91637-A7B6-4E27-B710-77DA7014EE1E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D103"/>
  <sheetViews>
    <sheetView tabSelected="1" workbookViewId="0">
      <selection activeCell="B102" sqref="B102"/>
    </sheetView>
  </sheetViews>
  <sheetFormatPr defaultRowHeight="15"/>
  <cols>
    <col min="1" max="1" width="7" style="26" customWidth="1"/>
    <col min="2" max="2" width="77" style="4" customWidth="1"/>
    <col min="3" max="3" width="15.125" style="4" customWidth="1"/>
    <col min="4" max="4" width="19.25" style="27" customWidth="1"/>
    <col min="5" max="16384" width="9" style="4"/>
  </cols>
  <sheetData>
    <row r="1" spans="1:3" ht="32.25" thickBot="1">
      <c r="A1" s="1" t="s">
        <v>0</v>
      </c>
      <c r="B1" s="2" t="s">
        <v>1</v>
      </c>
      <c r="C1" s="3" t="s">
        <v>2</v>
      </c>
    </row>
    <row r="2" spans="1:3" ht="16.5" thickBot="1">
      <c r="A2" s="5">
        <v>1</v>
      </c>
      <c r="B2" s="29" t="s">
        <v>3</v>
      </c>
      <c r="C2" s="30"/>
    </row>
    <row r="3" spans="1:3" ht="30">
      <c r="A3" s="6" t="s">
        <v>97</v>
      </c>
      <c r="B3" s="7" t="s">
        <v>4</v>
      </c>
      <c r="C3" s="8"/>
    </row>
    <row r="4" spans="1:3" ht="30">
      <c r="A4" s="9" t="s">
        <v>98</v>
      </c>
      <c r="B4" s="10" t="s">
        <v>5</v>
      </c>
      <c r="C4" s="11"/>
    </row>
    <row r="5" spans="1:3" ht="30">
      <c r="A5" s="12" t="s">
        <v>99</v>
      </c>
      <c r="B5" s="13" t="s">
        <v>6</v>
      </c>
      <c r="C5" s="14"/>
    </row>
    <row r="6" spans="1:3" ht="30">
      <c r="A6" s="9" t="s">
        <v>100</v>
      </c>
      <c r="B6" s="10" t="s">
        <v>7</v>
      </c>
      <c r="C6" s="11"/>
    </row>
    <row r="7" spans="1:3" ht="30">
      <c r="A7" s="12" t="s">
        <v>101</v>
      </c>
      <c r="B7" s="13" t="s">
        <v>8</v>
      </c>
      <c r="C7" s="14"/>
    </row>
    <row r="8" spans="1:3">
      <c r="A8" s="9" t="s">
        <v>102</v>
      </c>
      <c r="B8" s="10" t="s">
        <v>9</v>
      </c>
      <c r="C8" s="11"/>
    </row>
    <row r="9" spans="1:3">
      <c r="A9" s="12" t="s">
        <v>103</v>
      </c>
      <c r="B9" s="13" t="s">
        <v>10</v>
      </c>
      <c r="C9" s="14"/>
    </row>
    <row r="10" spans="1:3" ht="30">
      <c r="A10" s="9" t="s">
        <v>104</v>
      </c>
      <c r="B10" s="10" t="s">
        <v>11</v>
      </c>
      <c r="C10" s="11"/>
    </row>
    <row r="11" spans="1:3" ht="30">
      <c r="A11" s="12" t="s">
        <v>105</v>
      </c>
      <c r="B11" s="13" t="s">
        <v>12</v>
      </c>
      <c r="C11" s="14"/>
    </row>
    <row r="12" spans="1:3" ht="30">
      <c r="A12" s="9" t="s">
        <v>106</v>
      </c>
      <c r="B12" s="10" t="s">
        <v>13</v>
      </c>
      <c r="C12" s="11"/>
    </row>
    <row r="13" spans="1:3" ht="30">
      <c r="A13" s="12" t="s">
        <v>107</v>
      </c>
      <c r="B13" s="13" t="s">
        <v>14</v>
      </c>
      <c r="C13" s="14"/>
    </row>
    <row r="14" spans="1:3">
      <c r="A14" s="9" t="s">
        <v>108</v>
      </c>
      <c r="B14" s="10" t="s">
        <v>15</v>
      </c>
      <c r="C14" s="11"/>
    </row>
    <row r="15" spans="1:3">
      <c r="A15" s="12" t="s">
        <v>109</v>
      </c>
      <c r="B15" s="13" t="s">
        <v>16</v>
      </c>
      <c r="C15" s="14"/>
    </row>
    <row r="16" spans="1:3">
      <c r="A16" s="9" t="s">
        <v>110</v>
      </c>
      <c r="B16" s="10" t="s">
        <v>17</v>
      </c>
      <c r="C16" s="11"/>
    </row>
    <row r="17" spans="1:4">
      <c r="A17" s="12" t="s">
        <v>111</v>
      </c>
      <c r="B17" s="13" t="s">
        <v>18</v>
      </c>
      <c r="C17" s="14"/>
    </row>
    <row r="18" spans="1:4" ht="30">
      <c r="A18" s="9" t="s">
        <v>112</v>
      </c>
      <c r="B18" s="10" t="s">
        <v>19</v>
      </c>
      <c r="C18" s="11"/>
    </row>
    <row r="19" spans="1:4" ht="30">
      <c r="A19" s="12" t="s">
        <v>113</v>
      </c>
      <c r="B19" s="13" t="s">
        <v>20</v>
      </c>
      <c r="C19" s="14"/>
    </row>
    <row r="20" spans="1:4" ht="45.75" thickBot="1">
      <c r="A20" s="9" t="s">
        <v>114</v>
      </c>
      <c r="B20" s="10" t="s">
        <v>21</v>
      </c>
      <c r="C20" s="11"/>
    </row>
    <row r="21" spans="1:4" ht="45.75" thickBot="1">
      <c r="A21" s="15" t="s">
        <v>115</v>
      </c>
      <c r="B21" s="16" t="s">
        <v>22</v>
      </c>
      <c r="C21" s="17">
        <f>SUM(C3:C20)/18*100</f>
        <v>0</v>
      </c>
      <c r="D21" s="28" t="str">
        <f>IF(C21&lt;40,"Низкий уровень контрольной среды",IF(C21&gt;80,"Высокий уровень контрольной среды","Средний уровень контрольной среды"))</f>
        <v>Низкий уровень контрольной среды</v>
      </c>
    </row>
    <row r="22" spans="1:4" ht="16.5" thickBot="1">
      <c r="A22" s="5">
        <v>2</v>
      </c>
      <c r="B22" s="29" t="s">
        <v>196</v>
      </c>
      <c r="C22" s="30"/>
    </row>
    <row r="23" spans="1:4" ht="30">
      <c r="A23" s="6" t="s">
        <v>116</v>
      </c>
      <c r="B23" s="7" t="s">
        <v>23</v>
      </c>
      <c r="C23" s="8"/>
    </row>
    <row r="24" spans="1:4">
      <c r="A24" s="9" t="s">
        <v>117</v>
      </c>
      <c r="B24" s="10" t="s">
        <v>24</v>
      </c>
      <c r="C24" s="11"/>
    </row>
    <row r="25" spans="1:4" ht="45">
      <c r="A25" s="12" t="s">
        <v>118</v>
      </c>
      <c r="B25" s="13" t="s">
        <v>25</v>
      </c>
      <c r="C25" s="14"/>
    </row>
    <row r="26" spans="1:4" ht="30">
      <c r="A26" s="9" t="s">
        <v>119</v>
      </c>
      <c r="B26" s="10" t="s">
        <v>26</v>
      </c>
      <c r="C26" s="11"/>
    </row>
    <row r="27" spans="1:4" ht="30">
      <c r="A27" s="12" t="s">
        <v>120</v>
      </c>
      <c r="B27" s="13" t="s">
        <v>27</v>
      </c>
      <c r="C27" s="14"/>
    </row>
    <row r="28" spans="1:4">
      <c r="A28" s="9" t="s">
        <v>121</v>
      </c>
      <c r="B28" s="10" t="s">
        <v>28</v>
      </c>
      <c r="C28" s="11"/>
    </row>
    <row r="29" spans="1:4" ht="30">
      <c r="A29" s="12" t="s">
        <v>122</v>
      </c>
      <c r="B29" s="13" t="s">
        <v>29</v>
      </c>
      <c r="C29" s="14"/>
    </row>
    <row r="30" spans="1:4" ht="30">
      <c r="A30" s="9" t="s">
        <v>123</v>
      </c>
      <c r="B30" s="10" t="s">
        <v>30</v>
      </c>
      <c r="C30" s="11"/>
    </row>
    <row r="31" spans="1:4" ht="30">
      <c r="A31" s="12" t="s">
        <v>124</v>
      </c>
      <c r="B31" s="13" t="s">
        <v>31</v>
      </c>
      <c r="C31" s="14"/>
    </row>
    <row r="32" spans="1:4">
      <c r="A32" s="9" t="s">
        <v>125</v>
      </c>
      <c r="B32" s="10" t="s">
        <v>32</v>
      </c>
      <c r="C32" s="11"/>
    </row>
    <row r="33" spans="1:4" ht="45">
      <c r="A33" s="12" t="s">
        <v>126</v>
      </c>
      <c r="B33" s="13" t="s">
        <v>33</v>
      </c>
      <c r="C33" s="14"/>
    </row>
    <row r="34" spans="1:4" ht="30">
      <c r="A34" s="9" t="s">
        <v>127</v>
      </c>
      <c r="B34" s="10" t="s">
        <v>34</v>
      </c>
      <c r="C34" s="11"/>
    </row>
    <row r="35" spans="1:4" ht="30">
      <c r="A35" s="12" t="s">
        <v>128</v>
      </c>
      <c r="B35" s="13" t="s">
        <v>35</v>
      </c>
      <c r="C35" s="14"/>
    </row>
    <row r="36" spans="1:4" ht="30">
      <c r="A36" s="9" t="s">
        <v>129</v>
      </c>
      <c r="B36" s="10" t="s">
        <v>36</v>
      </c>
      <c r="C36" s="11"/>
    </row>
    <row r="37" spans="1:4">
      <c r="A37" s="12" t="s">
        <v>130</v>
      </c>
      <c r="B37" s="13" t="s">
        <v>37</v>
      </c>
      <c r="C37" s="14"/>
    </row>
    <row r="38" spans="1:4" ht="30">
      <c r="A38" s="9" t="s">
        <v>131</v>
      </c>
      <c r="B38" s="10" t="s">
        <v>38</v>
      </c>
      <c r="C38" s="11"/>
    </row>
    <row r="39" spans="1:4" ht="30">
      <c r="A39" s="12" t="s">
        <v>132</v>
      </c>
      <c r="B39" s="13" t="s">
        <v>39</v>
      </c>
      <c r="C39" s="14"/>
    </row>
    <row r="40" spans="1:4" ht="30.75" thickBot="1">
      <c r="A40" s="9" t="s">
        <v>133</v>
      </c>
      <c r="B40" s="10" t="s">
        <v>40</v>
      </c>
      <c r="C40" s="11"/>
    </row>
    <row r="41" spans="1:4" ht="30.75" thickBot="1">
      <c r="A41" s="15" t="s">
        <v>134</v>
      </c>
      <c r="B41" s="16" t="s">
        <v>197</v>
      </c>
      <c r="C41" s="17">
        <f>SUM(C23:C40)/18*100</f>
        <v>0</v>
      </c>
      <c r="D41" s="28" t="str">
        <f>IF(C41&lt;40,"Низкий уровень оценки рисков",IF(C41&gt;80,"Высокий уровень оценки рисков","Средний уровень оценки рисков"))</f>
        <v>Низкий уровень оценки рисков</v>
      </c>
    </row>
    <row r="42" spans="1:4" ht="16.5" thickBot="1">
      <c r="A42" s="5">
        <v>3</v>
      </c>
      <c r="B42" s="29" t="s">
        <v>198</v>
      </c>
      <c r="C42" s="30"/>
    </row>
    <row r="43" spans="1:4" ht="30">
      <c r="A43" s="6" t="s">
        <v>135</v>
      </c>
      <c r="B43" s="7" t="s">
        <v>41</v>
      </c>
      <c r="C43" s="8"/>
    </row>
    <row r="44" spans="1:4">
      <c r="A44" s="9" t="s">
        <v>136</v>
      </c>
      <c r="B44" s="10" t="s">
        <v>42</v>
      </c>
      <c r="C44" s="11"/>
    </row>
    <row r="45" spans="1:4">
      <c r="A45" s="12" t="s">
        <v>137</v>
      </c>
      <c r="B45" s="13" t="s">
        <v>43</v>
      </c>
      <c r="C45" s="14"/>
    </row>
    <row r="46" spans="1:4" ht="45">
      <c r="A46" s="9" t="s">
        <v>138</v>
      </c>
      <c r="B46" s="10" t="s">
        <v>44</v>
      </c>
      <c r="C46" s="11"/>
    </row>
    <row r="47" spans="1:4" ht="45">
      <c r="A47" s="12" t="s">
        <v>139</v>
      </c>
      <c r="B47" s="13" t="s">
        <v>45</v>
      </c>
      <c r="C47" s="14"/>
    </row>
    <row r="48" spans="1:4" ht="45">
      <c r="A48" s="9" t="s">
        <v>140</v>
      </c>
      <c r="B48" s="10" t="s">
        <v>46</v>
      </c>
      <c r="C48" s="11"/>
    </row>
    <row r="49" spans="1:3" ht="30">
      <c r="A49" s="12" t="s">
        <v>141</v>
      </c>
      <c r="B49" s="13" t="s">
        <v>47</v>
      </c>
      <c r="C49" s="14"/>
    </row>
    <row r="50" spans="1:3" ht="30">
      <c r="A50" s="9" t="s">
        <v>142</v>
      </c>
      <c r="B50" s="10" t="s">
        <v>48</v>
      </c>
      <c r="C50" s="11"/>
    </row>
    <row r="51" spans="1:3" ht="30">
      <c r="A51" s="12" t="s">
        <v>143</v>
      </c>
      <c r="B51" s="13" t="s">
        <v>49</v>
      </c>
      <c r="C51" s="14"/>
    </row>
    <row r="52" spans="1:3" ht="30">
      <c r="A52" s="9" t="s">
        <v>144</v>
      </c>
      <c r="B52" s="10" t="s">
        <v>50</v>
      </c>
      <c r="C52" s="11"/>
    </row>
    <row r="53" spans="1:3" ht="30">
      <c r="A53" s="12" t="s">
        <v>145</v>
      </c>
      <c r="B53" s="13" t="s">
        <v>51</v>
      </c>
      <c r="C53" s="14"/>
    </row>
    <row r="54" spans="1:3" ht="30">
      <c r="A54" s="9" t="s">
        <v>146</v>
      </c>
      <c r="B54" s="10" t="s">
        <v>52</v>
      </c>
      <c r="C54" s="11"/>
    </row>
    <row r="55" spans="1:3" ht="30">
      <c r="A55" s="12" t="s">
        <v>147</v>
      </c>
      <c r="B55" s="13" t="s">
        <v>53</v>
      </c>
      <c r="C55" s="14"/>
    </row>
    <row r="56" spans="1:3">
      <c r="A56" s="9" t="s">
        <v>148</v>
      </c>
      <c r="B56" s="10" t="s">
        <v>54</v>
      </c>
      <c r="C56" s="11"/>
    </row>
    <row r="57" spans="1:3" ht="30">
      <c r="A57" s="12" t="s">
        <v>149</v>
      </c>
      <c r="B57" s="13" t="s">
        <v>55</v>
      </c>
      <c r="C57" s="14"/>
    </row>
    <row r="58" spans="1:3" ht="30">
      <c r="A58" s="9" t="s">
        <v>150</v>
      </c>
      <c r="B58" s="10" t="s">
        <v>56</v>
      </c>
      <c r="C58" s="11"/>
    </row>
    <row r="59" spans="1:3">
      <c r="A59" s="12" t="s">
        <v>151</v>
      </c>
      <c r="B59" s="13" t="s">
        <v>57</v>
      </c>
      <c r="C59" s="14"/>
    </row>
    <row r="60" spans="1:3">
      <c r="A60" s="9" t="s">
        <v>152</v>
      </c>
      <c r="B60" s="10" t="s">
        <v>58</v>
      </c>
      <c r="C60" s="11"/>
    </row>
    <row r="61" spans="1:3" ht="30">
      <c r="A61" s="12" t="s">
        <v>153</v>
      </c>
      <c r="B61" s="13" t="s">
        <v>59</v>
      </c>
      <c r="C61" s="14"/>
    </row>
    <row r="62" spans="1:3" ht="30">
      <c r="A62" s="9" t="s">
        <v>154</v>
      </c>
      <c r="B62" s="10" t="s">
        <v>60</v>
      </c>
      <c r="C62" s="11"/>
    </row>
    <row r="63" spans="1:3" ht="30">
      <c r="A63" s="12" t="s">
        <v>155</v>
      </c>
      <c r="B63" s="13" t="s">
        <v>61</v>
      </c>
      <c r="C63" s="14"/>
    </row>
    <row r="64" spans="1:3" ht="30">
      <c r="A64" s="9" t="s">
        <v>156</v>
      </c>
      <c r="B64" s="10" t="s">
        <v>62</v>
      </c>
      <c r="C64" s="11"/>
    </row>
    <row r="65" spans="1:4" ht="45">
      <c r="A65" s="12" t="s">
        <v>157</v>
      </c>
      <c r="B65" s="13" t="s">
        <v>63</v>
      </c>
      <c r="C65" s="14"/>
    </row>
    <row r="66" spans="1:4" ht="30">
      <c r="A66" s="9" t="s">
        <v>158</v>
      </c>
      <c r="B66" s="10" t="s">
        <v>64</v>
      </c>
      <c r="C66" s="11"/>
    </row>
    <row r="67" spans="1:4" ht="30.75" thickBot="1">
      <c r="A67" s="12" t="s">
        <v>159</v>
      </c>
      <c r="B67" s="13" t="s">
        <v>65</v>
      </c>
      <c r="C67" s="14"/>
    </row>
    <row r="68" spans="1:4" ht="45.75" thickBot="1">
      <c r="A68" s="15" t="s">
        <v>160</v>
      </c>
      <c r="B68" s="16" t="s">
        <v>199</v>
      </c>
      <c r="C68" s="17">
        <f>SUM(C43:C67)/25*100</f>
        <v>0</v>
      </c>
      <c r="D68" s="28" t="str">
        <f>IF(C68&lt;40,"Низкий уровень информационной системы",IF(C68&gt;80,"Высокий уровень информационной системы","Средний уровень информационной системы"))</f>
        <v>Низкий уровень информационной системы</v>
      </c>
    </row>
    <row r="69" spans="1:4" ht="16.5" thickBot="1">
      <c r="A69" s="5" t="s">
        <v>161</v>
      </c>
      <c r="B69" s="29" t="s">
        <v>200</v>
      </c>
      <c r="C69" s="30"/>
    </row>
    <row r="70" spans="1:4" ht="30">
      <c r="A70" s="6" t="s">
        <v>162</v>
      </c>
      <c r="B70" s="7" t="s">
        <v>66</v>
      </c>
      <c r="C70" s="8"/>
    </row>
    <row r="71" spans="1:4">
      <c r="A71" s="9" t="s">
        <v>163</v>
      </c>
      <c r="B71" s="10" t="s">
        <v>67</v>
      </c>
      <c r="C71" s="11"/>
    </row>
    <row r="72" spans="1:4" ht="30">
      <c r="A72" s="12" t="s">
        <v>164</v>
      </c>
      <c r="B72" s="13" t="s">
        <v>68</v>
      </c>
      <c r="C72" s="14"/>
    </row>
    <row r="73" spans="1:4" ht="30">
      <c r="A73" s="9" t="s">
        <v>165</v>
      </c>
      <c r="B73" s="10" t="s">
        <v>69</v>
      </c>
      <c r="C73" s="11"/>
    </row>
    <row r="74" spans="1:4" ht="30">
      <c r="A74" s="12" t="s">
        <v>166</v>
      </c>
      <c r="B74" s="13" t="s">
        <v>70</v>
      </c>
      <c r="C74" s="14"/>
    </row>
    <row r="75" spans="1:4" ht="30">
      <c r="A75" s="9" t="s">
        <v>167</v>
      </c>
      <c r="B75" s="10" t="s">
        <v>71</v>
      </c>
      <c r="C75" s="11"/>
    </row>
    <row r="76" spans="1:4" ht="30">
      <c r="A76" s="12" t="s">
        <v>168</v>
      </c>
      <c r="B76" s="13" t="s">
        <v>72</v>
      </c>
      <c r="C76" s="14"/>
    </row>
    <row r="77" spans="1:4" ht="30">
      <c r="A77" s="9" t="s">
        <v>169</v>
      </c>
      <c r="B77" s="18" t="s">
        <v>73</v>
      </c>
      <c r="C77" s="11"/>
    </row>
    <row r="78" spans="1:4">
      <c r="A78" s="12" t="s">
        <v>170</v>
      </c>
      <c r="B78" s="13" t="s">
        <v>74</v>
      </c>
      <c r="C78" s="14"/>
    </row>
    <row r="79" spans="1:4" ht="30">
      <c r="A79" s="9" t="s">
        <v>171</v>
      </c>
      <c r="B79" s="10" t="s">
        <v>75</v>
      </c>
      <c r="C79" s="11"/>
    </row>
    <row r="80" spans="1:4" ht="30">
      <c r="A80" s="12" t="s">
        <v>172</v>
      </c>
      <c r="B80" s="13" t="s">
        <v>76</v>
      </c>
      <c r="C80" s="14"/>
    </row>
    <row r="81" spans="1:4" ht="30">
      <c r="A81" s="9" t="s">
        <v>173</v>
      </c>
      <c r="B81" s="10" t="s">
        <v>77</v>
      </c>
      <c r="C81" s="11"/>
    </row>
    <row r="82" spans="1:4" ht="30">
      <c r="A82" s="12" t="s">
        <v>174</v>
      </c>
      <c r="B82" s="13" t="s">
        <v>78</v>
      </c>
      <c r="C82" s="14"/>
    </row>
    <row r="83" spans="1:4" ht="30.75" thickBot="1">
      <c r="A83" s="9" t="s">
        <v>175</v>
      </c>
      <c r="B83" s="10" t="s">
        <v>79</v>
      </c>
      <c r="C83" s="11"/>
    </row>
    <row r="84" spans="1:4" ht="45.75" thickBot="1">
      <c r="A84" s="15" t="s">
        <v>176</v>
      </c>
      <c r="B84" s="16" t="s">
        <v>201</v>
      </c>
      <c r="C84" s="17">
        <f>SUM(C70:C83)/14*100</f>
        <v>0</v>
      </c>
      <c r="D84" s="28" t="str">
        <f>IF(C84&lt;40,"Низкий уровень контрольных процедур",IF(C84&gt;80,"Высокий уровень контрольных процедур","Средний уровень контрольных процедур"))</f>
        <v>Низкий уровень контрольных процедур</v>
      </c>
    </row>
    <row r="85" spans="1:4" ht="16.5" thickBot="1">
      <c r="A85" s="5">
        <v>5</v>
      </c>
      <c r="B85" s="29" t="s">
        <v>80</v>
      </c>
      <c r="C85" s="30"/>
    </row>
    <row r="86" spans="1:4" ht="30">
      <c r="A86" s="6" t="s">
        <v>177</v>
      </c>
      <c r="B86" s="7" t="s">
        <v>81</v>
      </c>
      <c r="C86" s="8"/>
    </row>
    <row r="87" spans="1:4" ht="30">
      <c r="A87" s="9" t="s">
        <v>178</v>
      </c>
      <c r="B87" s="18" t="s">
        <v>82</v>
      </c>
      <c r="C87" s="11"/>
    </row>
    <row r="88" spans="1:4" ht="45">
      <c r="A88" s="12" t="s">
        <v>179</v>
      </c>
      <c r="B88" s="19" t="s">
        <v>83</v>
      </c>
      <c r="C88" s="14"/>
    </row>
    <row r="89" spans="1:4" ht="30">
      <c r="A89" s="9" t="s">
        <v>180</v>
      </c>
      <c r="B89" s="10" t="s">
        <v>84</v>
      </c>
      <c r="C89" s="11"/>
    </row>
    <row r="90" spans="1:4" ht="30">
      <c r="A90" s="12" t="s">
        <v>181</v>
      </c>
      <c r="B90" s="19" t="s">
        <v>85</v>
      </c>
      <c r="C90" s="14"/>
    </row>
    <row r="91" spans="1:4" ht="45">
      <c r="A91" s="9" t="s">
        <v>182</v>
      </c>
      <c r="B91" s="18" t="s">
        <v>86</v>
      </c>
      <c r="C91" s="11"/>
    </row>
    <row r="92" spans="1:4" ht="30">
      <c r="A92" s="12" t="s">
        <v>183</v>
      </c>
      <c r="B92" s="19" t="s">
        <v>87</v>
      </c>
      <c r="C92" s="14"/>
    </row>
    <row r="93" spans="1:4" ht="30">
      <c r="A93" s="9" t="s">
        <v>184</v>
      </c>
      <c r="B93" s="18" t="s">
        <v>88</v>
      </c>
      <c r="C93" s="11"/>
    </row>
    <row r="94" spans="1:4" ht="30">
      <c r="A94" s="12" t="s">
        <v>185</v>
      </c>
      <c r="B94" s="13" t="s">
        <v>89</v>
      </c>
      <c r="C94" s="14"/>
    </row>
    <row r="95" spans="1:4">
      <c r="A95" s="9" t="s">
        <v>186</v>
      </c>
      <c r="B95" s="10" t="s">
        <v>90</v>
      </c>
      <c r="C95" s="11"/>
    </row>
    <row r="96" spans="1:4" ht="30">
      <c r="A96" s="12" t="s">
        <v>187</v>
      </c>
      <c r="B96" s="13" t="s">
        <v>91</v>
      </c>
      <c r="C96" s="14"/>
    </row>
    <row r="97" spans="1:4" ht="30">
      <c r="A97" s="9" t="s">
        <v>188</v>
      </c>
      <c r="B97" s="10" t="s">
        <v>92</v>
      </c>
      <c r="C97" s="11"/>
    </row>
    <row r="98" spans="1:4" ht="30">
      <c r="A98" s="12" t="s">
        <v>189</v>
      </c>
      <c r="B98" s="13" t="s">
        <v>93</v>
      </c>
      <c r="C98" s="14"/>
    </row>
    <row r="99" spans="1:4" ht="30">
      <c r="A99" s="9" t="s">
        <v>190</v>
      </c>
      <c r="B99" s="10" t="s">
        <v>94</v>
      </c>
      <c r="C99" s="11"/>
    </row>
    <row r="100" spans="1:4" ht="30">
      <c r="A100" s="12" t="s">
        <v>191</v>
      </c>
      <c r="B100" s="13" t="s">
        <v>95</v>
      </c>
      <c r="C100" s="14"/>
    </row>
    <row r="101" spans="1:4" ht="45.75" thickBot="1">
      <c r="A101" s="9" t="s">
        <v>192</v>
      </c>
      <c r="B101" s="10" t="s">
        <v>96</v>
      </c>
      <c r="C101" s="11"/>
    </row>
    <row r="102" spans="1:4" ht="30.75" thickBot="1">
      <c r="A102" s="20" t="s">
        <v>193</v>
      </c>
      <c r="B102" s="21" t="s">
        <v>194</v>
      </c>
      <c r="C102" s="22">
        <f>SUM(C86:C101)/16*100</f>
        <v>0</v>
      </c>
      <c r="D102" s="28" t="str">
        <f>IF(C102&lt;40,"Низкий уровень мониторинга СВК",IF(C102&gt;80,"Высокий уровень мониторинга СВК","Средний уровень мониторинга СВК"))</f>
        <v>Низкий уровень мониторинга СВК</v>
      </c>
    </row>
    <row r="103" spans="1:4" ht="45.75" thickBot="1">
      <c r="A103" s="23">
        <v>6</v>
      </c>
      <c r="B103" s="24" t="s">
        <v>195</v>
      </c>
      <c r="C103" s="25">
        <f>SUM(C3:C20,C23:C40,C43:C67,C70:C83,C86:C101)/(18+18+25+14+16)*100</f>
        <v>0</v>
      </c>
      <c r="D103" s="28" t="str">
        <f>IF(C103&lt;40,"Низкий уровень эффективности СВК в целом",IF(C103&gt;80,"Высокий уровень эффективности СВК в целом","Средний уровень эффективности СВК в целом"))</f>
        <v>Низкий уровень эффективности СВК в целом</v>
      </c>
    </row>
  </sheetData>
  <mergeCells count="5">
    <mergeCell ref="B2:C2"/>
    <mergeCell ref="B22:C22"/>
    <mergeCell ref="B42:C42"/>
    <mergeCell ref="B69:C69"/>
    <mergeCell ref="B85:C85"/>
  </mergeCells>
  <phoneticPr fontId="1" type="noConversion"/>
  <conditionalFormatting sqref="D21">
    <cfRule type="cellIs" dxfId="17" priority="19" operator="equal">
      <formula>"Высокий уровень контрольной среды"</formula>
    </cfRule>
    <cfRule type="cellIs" dxfId="16" priority="20" operator="equal">
      <formula>"Средний уровень контрольной среды"</formula>
    </cfRule>
    <cfRule type="cellIs" dxfId="15" priority="21" operator="equal">
      <formula>"Низкий уровень контрольной среды"</formula>
    </cfRule>
  </conditionalFormatting>
  <conditionalFormatting sqref="D41">
    <cfRule type="cellIs" dxfId="14" priority="16" operator="equal">
      <formula>"Высокий уровень оценки рисков"</formula>
    </cfRule>
    <cfRule type="cellIs" dxfId="13" priority="17" operator="equal">
      <formula>"Средний уровень оценки рисков"</formula>
    </cfRule>
    <cfRule type="cellIs" dxfId="12" priority="18" operator="equal">
      <formula>"Низкий уровень оценки рисков"</formula>
    </cfRule>
  </conditionalFormatting>
  <conditionalFormatting sqref="D68">
    <cfRule type="cellIs" dxfId="11" priority="13" operator="equal">
      <formula>"Высокий уровень информационной системы"</formula>
    </cfRule>
    <cfRule type="cellIs" dxfId="10" priority="14" operator="equal">
      <formula>"Средний уровень информационной системы"</formula>
    </cfRule>
    <cfRule type="cellIs" dxfId="9" priority="15" operator="equal">
      <formula>"Низкий уровень информационной системы"</formula>
    </cfRule>
  </conditionalFormatting>
  <conditionalFormatting sqref="D102">
    <cfRule type="cellIs" dxfId="8" priority="7" operator="equal">
      <formula>"Высокий уровень мониторинга СВК"</formula>
    </cfRule>
    <cfRule type="cellIs" dxfId="7" priority="8" operator="equal">
      <formula>"Средний уровень мониторинга СВК"</formula>
    </cfRule>
    <cfRule type="cellIs" dxfId="6" priority="9" operator="equal">
      <formula>"Низкий уровень мониторинга СВК"</formula>
    </cfRule>
  </conditionalFormatting>
  <conditionalFormatting sqref="D103">
    <cfRule type="cellIs" dxfId="5" priority="4" operator="equal">
      <formula>"Высокий уровень эффективности СВК в целом"</formula>
    </cfRule>
    <cfRule type="cellIs" dxfId="4" priority="5" operator="equal">
      <formula>"Средний уровень эффективности СВК в целом"</formula>
    </cfRule>
    <cfRule type="cellIs" dxfId="3" priority="6" operator="equal">
      <formula>"Низкий уровень эффективности СВК в целом"</formula>
    </cfRule>
  </conditionalFormatting>
  <conditionalFormatting sqref="D84">
    <cfRule type="containsText" dxfId="2" priority="3" operator="containsText" text="Низкий уровень контрольных процедур">
      <formula>NOT(ISERROR(SEARCH("Низкий уровень контрольных процедур",D84)))</formula>
    </cfRule>
    <cfRule type="containsText" dxfId="1" priority="2" operator="containsText" text="Средний уровень контрольных процедур">
      <formula>NOT(ISERROR(SEARCH("Средний уровень контрольных процедур",D84)))</formula>
    </cfRule>
    <cfRule type="containsText" dxfId="0" priority="1" operator="containsText" text="Высокий уровень контрольных процедур">
      <formula>NOT(ISERROR(SEARCH("Высокий уровень контрольных процедур",D84)))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Тест оценки СВК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Воробьева Ольга</dc:creator>
  <cp:lastModifiedBy>Каравай Екатерина Сергеевна</cp:lastModifiedBy>
  <dcterms:created xsi:type="dcterms:W3CDTF">2015-06-05T18:19:34Z</dcterms:created>
  <dcterms:modified xsi:type="dcterms:W3CDTF">2024-01-16T12:49:18Z</dcterms:modified>
</cp:coreProperties>
</file>