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worob\Documents\СТАТЬИ для УП\СТАТЬЯ_Анализ ликвидности\"/>
    </mc:Choice>
  </mc:AlternateContent>
  <xr:revisionPtr revIDLastSave="0" documentId="13_ncr:1_{4AFE34EF-6439-440A-B8CE-965082B978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нализ ликвидност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2" i="1" l="1"/>
  <c r="C52" i="1"/>
  <c r="E22" i="1"/>
  <c r="D22" i="1"/>
  <c r="B44" i="1"/>
  <c r="D54" i="1"/>
  <c r="C54" i="1"/>
  <c r="C36" i="1"/>
  <c r="D36" i="1"/>
  <c r="B36" i="1"/>
  <c r="D42" i="1"/>
  <c r="B42" i="1"/>
  <c r="D39" i="1"/>
  <c r="C39" i="1"/>
  <c r="B39" i="1"/>
  <c r="D44" i="1"/>
  <c r="D38" i="1"/>
  <c r="C31" i="1"/>
  <c r="D31" i="1"/>
  <c r="B31" i="1"/>
  <c r="E54" i="1" l="1"/>
  <c r="B38" i="1"/>
  <c r="B47" i="1" s="1"/>
  <c r="D47" i="1"/>
  <c r="E10" i="1"/>
  <c r="D41" i="1" s="1"/>
  <c r="D40" i="1"/>
  <c r="D50" i="1" s="1"/>
  <c r="D10" i="1"/>
  <c r="C41" i="1" s="1"/>
  <c r="C38" i="1"/>
  <c r="C10" i="1"/>
  <c r="B41" i="1" s="1"/>
  <c r="E39" i="1"/>
  <c r="C43" i="1"/>
  <c r="C19" i="1"/>
  <c r="C12" i="1" s="1"/>
  <c r="B45" i="1" s="1"/>
  <c r="D43" i="1"/>
  <c r="D49" i="1" s="1"/>
  <c r="F39" i="1"/>
  <c r="B40" i="1"/>
  <c r="B50" i="1" s="1"/>
  <c r="C40" i="1"/>
  <c r="C42" i="1"/>
  <c r="E42" i="1" s="1"/>
  <c r="C44" i="1"/>
  <c r="E44" i="1" s="1"/>
  <c r="B43" i="1"/>
  <c r="B48" i="1" s="1"/>
  <c r="E19" i="1"/>
  <c r="E12" i="1" s="1"/>
  <c r="D45" i="1" s="1"/>
  <c r="D19" i="1"/>
  <c r="D53" i="1" l="1"/>
  <c r="C53" i="1"/>
  <c r="B49" i="1"/>
  <c r="C49" i="1"/>
  <c r="D51" i="1"/>
  <c r="F41" i="1"/>
  <c r="D32" i="1"/>
  <c r="B34" i="1"/>
  <c r="E40" i="1"/>
  <c r="C50" i="1"/>
  <c r="E38" i="1"/>
  <c r="C47" i="1"/>
  <c r="F43" i="1"/>
  <c r="D48" i="1"/>
  <c r="F42" i="1"/>
  <c r="B51" i="1"/>
  <c r="D34" i="1"/>
  <c r="F44" i="1"/>
  <c r="E43" i="1"/>
  <c r="C48" i="1"/>
  <c r="C35" i="1"/>
  <c r="F38" i="1"/>
  <c r="E41" i="1"/>
  <c r="C32" i="1"/>
  <c r="B35" i="1"/>
  <c r="B33" i="1"/>
  <c r="F40" i="1"/>
  <c r="B32" i="1"/>
  <c r="C34" i="1"/>
  <c r="D35" i="1"/>
  <c r="D33" i="1"/>
  <c r="D12" i="1"/>
  <c r="C33" i="1"/>
  <c r="E53" i="1" l="1"/>
  <c r="E35" i="1"/>
  <c r="F35" i="1"/>
  <c r="F32" i="1"/>
  <c r="E34" i="1"/>
  <c r="F34" i="1"/>
  <c r="E32" i="1"/>
  <c r="E33" i="1"/>
  <c r="C45" i="1"/>
  <c r="C51" i="1" s="1"/>
  <c r="F33" i="1"/>
  <c r="E45" i="1" l="1"/>
  <c r="F45" i="1"/>
</calcChain>
</file>

<file path=xl/sharedStrings.xml><?xml version="1.0" encoding="utf-8"?>
<sst xmlns="http://schemas.openxmlformats.org/spreadsheetml/2006/main" count="88" uniqueCount="58">
  <si>
    <t>Исходные данные</t>
  </si>
  <si>
    <t>Бухгалтерский баланс</t>
  </si>
  <si>
    <t>Отчет о финансовых результатах</t>
  </si>
  <si>
    <t>Номер строки</t>
  </si>
  <si>
    <t>Отчет о движении денежных средств</t>
  </si>
  <si>
    <t>Расчетные значения</t>
  </si>
  <si>
    <t>Показатели ликвидности на дату</t>
  </si>
  <si>
    <t>Коэффициент абсолютной ликвидности</t>
  </si>
  <si>
    <t>Коэффициент быстрой ликвидности</t>
  </si>
  <si>
    <t>Коэффициент текущей ликвидности</t>
  </si>
  <si>
    <t>Коэффициент общей платежеспособности</t>
  </si>
  <si>
    <t>Запасы</t>
  </si>
  <si>
    <t>Денежные средства и денежные эквиваленты</t>
  </si>
  <si>
    <t>Оборотные активы</t>
  </si>
  <si>
    <t>Долгосрочные обязательства</t>
  </si>
  <si>
    <t>Краткосрочные обязательства</t>
  </si>
  <si>
    <t>Активы</t>
  </si>
  <si>
    <t>Темп роста 2019-2020, %</t>
  </si>
  <si>
    <t>Темп роста 2020-2021, %</t>
  </si>
  <si>
    <t>Анализ ликвидности баланса</t>
  </si>
  <si>
    <t>Группы активов и пассивов</t>
  </si>
  <si>
    <t>А1</t>
  </si>
  <si>
    <t>А2</t>
  </si>
  <si>
    <t>А3</t>
  </si>
  <si>
    <t>А4</t>
  </si>
  <si>
    <t>П1</t>
  </si>
  <si>
    <t>П2</t>
  </si>
  <si>
    <t>П3</t>
  </si>
  <si>
    <t>П4</t>
  </si>
  <si>
    <t>Соотношения между группами</t>
  </si>
  <si>
    <t>А1 - П1</t>
  </si>
  <si>
    <t>А2 - П2</t>
  </si>
  <si>
    <t>А3 - П3</t>
  </si>
  <si>
    <t>П4 - А4</t>
  </si>
  <si>
    <t>НДС по приобретенным ценностям</t>
  </si>
  <si>
    <t>Краткосрочная дебиторская задолженность</t>
  </si>
  <si>
    <t>Краткосрочные финансовые вложения</t>
  </si>
  <si>
    <t>Долгосрочные финансовые вложения</t>
  </si>
  <si>
    <t>Краткосрочная кредиторская задолженность</t>
  </si>
  <si>
    <t>Краткосрочные заемные средства</t>
  </si>
  <si>
    <t>Краткосрочные оценочные обязательства</t>
  </si>
  <si>
    <t>Прочие краткосрочные обязательства</t>
  </si>
  <si>
    <t>Доходы будущих периодов</t>
  </si>
  <si>
    <t>Капитал и резервы</t>
  </si>
  <si>
    <t>Прочие оборотные активы</t>
  </si>
  <si>
    <t>(А1 + А2) - (П1 + П2)</t>
  </si>
  <si>
    <t>Выручка</t>
  </si>
  <si>
    <t>Остаток денежных средств и денежных эквивалентов на начало периода</t>
  </si>
  <si>
    <t>Поступления от текущих операций</t>
  </si>
  <si>
    <t>Поступления от инвестиционных операций</t>
  </si>
  <si>
    <t>Поступления от финансовых операций</t>
  </si>
  <si>
    <t>Платежи от текущих операций</t>
  </si>
  <si>
    <t>Платежи от инвестиционных операций</t>
  </si>
  <si>
    <t>Платежи от финансовых операций</t>
  </si>
  <si>
    <t>Показатели ликвидности за период</t>
  </si>
  <si>
    <t>Коэффициент платежеспособности за период</t>
  </si>
  <si>
    <t>Коэффициент общей задолженности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</si>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</sst>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" x14ac:knownFonts="1">
    <font>
      <sz val="11"/>
      <color theme="1"/>
      <name val="Rockwell"/>
      <family val="2"/>
      <scheme val="minor"/>
    </font>
    <font>
      <sz val="12"/>
      <color theme="1"/>
      <name val="Arial"/>
      <family val="2"/>
      <charset val="204"/>
    </font>
    <font>
      <sz val="28"/>
      <color theme="0"/>
      <name val="Arial Black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1" fillId="3" borderId="12" xfId="0" applyNumberFormat="1" applyFont="1" applyFill="1" applyBorder="1" applyAlignment="1">
      <alignment horizontal="center" vertical="center" wrapText="1"/>
    </xf>
    <xf numFmtId="14" fontId="1" fillId="3" borderId="13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4" fontId="3" fillId="3" borderId="12" xfId="0" applyNumberFormat="1" applyFont="1" applyFill="1" applyBorder="1" applyAlignment="1">
      <alignment horizontal="center" vertical="center" wrapText="1"/>
    </xf>
    <xf numFmtId="14" fontId="3" fillId="3" borderId="13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1" fillId="4" borderId="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0" fontId="3" fillId="3" borderId="19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 indent="1"/>
    </xf>
    <xf numFmtId="0" fontId="1" fillId="4" borderId="21" xfId="0" applyFont="1" applyFill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 indent="1"/>
    </xf>
    <xf numFmtId="0" fontId="1" fillId="0" borderId="21" xfId="0" applyFont="1" applyFill="1" applyBorder="1" applyAlignment="1">
      <alignment horizontal="left" vertical="center" wrapText="1" indent="1"/>
    </xf>
    <xf numFmtId="0" fontId="1" fillId="0" borderId="22" xfId="0" applyFont="1" applyFill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14" fontId="3" fillId="3" borderId="25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165" fontId="1" fillId="4" borderId="27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165" fontId="1" fillId="0" borderId="28" xfId="0" applyNumberFormat="1" applyFont="1" applyFill="1" applyBorder="1" applyAlignment="1">
      <alignment horizontal="center" vertical="center" wrapText="1"/>
    </xf>
    <xf numFmtId="165" fontId="3" fillId="3" borderId="25" xfId="0" applyNumberFormat="1" applyFont="1" applyFill="1" applyBorder="1" applyAlignment="1">
      <alignment horizontal="center" vertical="center" wrapText="1"/>
    </xf>
    <xf numFmtId="165" fontId="1" fillId="0" borderId="29" xfId="0" applyNumberFormat="1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165" fontId="1" fillId="0" borderId="30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 indent="1"/>
    </xf>
    <xf numFmtId="0" fontId="1" fillId="3" borderId="25" xfId="0" applyFont="1" applyFill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14" fontId="1" fillId="3" borderId="1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28" xfId="0" applyNumberFormat="1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5" fontId="1" fillId="3" borderId="11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J54"/>
  <sheetViews>
    <sheetView tabSelected="1" workbookViewId="0">
      <selection sqref="A1:E1"/>
    </sheetView>
  </sheetViews>
  <sheetFormatPr defaultRowHeight="15" x14ac:dyDescent="0.2"/>
  <cols>
    <col min="1" max="1" width="48" style="1" customWidth="1"/>
    <col min="2" max="6" width="21.5" style="1" customWidth="1"/>
    <col min="7" max="7" width="13.5" style="1" customWidth="1"/>
    <col min="8" max="8" width="11.5" style="1" customWidth="1"/>
    <col min="9" max="16384" width="9" style="1"/>
  </cols>
  <sheetData>
    <row r="1" spans="1:10" ht="48" customHeight="1" thickBot="1" x14ac:dyDescent="0.25">
      <c r="A1" s="88" t="s">
        <v>0</v>
      </c>
      <c r="B1" s="88"/>
      <c r="C1" s="88"/>
      <c r="D1" s="88"/>
      <c r="E1" s="88"/>
    </row>
    <row r="2" spans="1:10" ht="16.5" thickBot="1" x14ac:dyDescent="0.25">
      <c r="A2" s="41" t="s">
        <v>1</v>
      </c>
      <c r="B2" s="59" t="s">
        <v>3</v>
      </c>
      <c r="C2" s="49">
        <v>43830</v>
      </c>
      <c r="D2" s="23">
        <v>44196</v>
      </c>
      <c r="E2" s="24">
        <v>44561</v>
      </c>
    </row>
    <row r="3" spans="1:10" x14ac:dyDescent="0.2">
      <c r="A3" s="42" t="s">
        <v>37</v>
      </c>
      <c r="B3" s="60">
        <v>1170</v>
      </c>
      <c r="C3" s="50"/>
      <c r="D3" s="12"/>
      <c r="E3" s="13"/>
      <c r="F3" s="2"/>
      <c r="G3" s="2"/>
    </row>
    <row r="4" spans="1:10" x14ac:dyDescent="0.2">
      <c r="A4" s="43" t="s">
        <v>11</v>
      </c>
      <c r="B4" s="61">
        <v>1210</v>
      </c>
      <c r="C4" s="51"/>
      <c r="D4" s="28"/>
      <c r="E4" s="29"/>
      <c r="F4" s="2"/>
      <c r="G4" s="2"/>
    </row>
    <row r="5" spans="1:10" x14ac:dyDescent="0.2">
      <c r="A5" s="44" t="s">
        <v>34</v>
      </c>
      <c r="B5" s="62">
        <v>1220</v>
      </c>
      <c r="C5" s="52"/>
      <c r="D5" s="6"/>
      <c r="E5" s="8"/>
      <c r="F5" s="2"/>
      <c r="G5" s="2"/>
    </row>
    <row r="6" spans="1:10" x14ac:dyDescent="0.2">
      <c r="A6" s="43" t="s">
        <v>35</v>
      </c>
      <c r="B6" s="61">
        <v>1230</v>
      </c>
      <c r="C6" s="51"/>
      <c r="D6" s="28"/>
      <c r="E6" s="29"/>
      <c r="F6" s="2"/>
      <c r="G6" s="2"/>
    </row>
    <row r="7" spans="1:10" x14ac:dyDescent="0.2">
      <c r="A7" s="44" t="s">
        <v>36</v>
      </c>
      <c r="B7" s="62">
        <v>1240</v>
      </c>
      <c r="C7" s="52"/>
      <c r="D7" s="6"/>
      <c r="E7" s="8"/>
      <c r="F7" s="2"/>
      <c r="G7" s="2"/>
    </row>
    <row r="8" spans="1:10" x14ac:dyDescent="0.2">
      <c r="A8" s="43" t="s">
        <v>12</v>
      </c>
      <c r="B8" s="61">
        <v>1250</v>
      </c>
      <c r="C8" s="51"/>
      <c r="D8" s="28"/>
      <c r="E8" s="29"/>
      <c r="F8" s="2"/>
      <c r="G8" s="2"/>
    </row>
    <row r="9" spans="1:10" x14ac:dyDescent="0.2">
      <c r="A9" s="44" t="s">
        <v>44</v>
      </c>
      <c r="B9" s="62">
        <v>1260</v>
      </c>
      <c r="C9" s="52"/>
      <c r="D9" s="6"/>
      <c r="E9" s="8"/>
      <c r="F9" s="2"/>
      <c r="G9" s="2"/>
    </row>
    <row r="10" spans="1:10" s="3" customFormat="1" x14ac:dyDescent="0.2">
      <c r="A10" s="43" t="s">
        <v>13</v>
      </c>
      <c r="B10" s="61">
        <v>1200</v>
      </c>
      <c r="C10" s="51">
        <f>SUM(C4:C9)</f>
        <v>0</v>
      </c>
      <c r="D10" s="28">
        <f t="shared" ref="D10:E10" si="0">SUM(D4:D9)</f>
        <v>0</v>
      </c>
      <c r="E10" s="29">
        <f t="shared" si="0"/>
        <v>0</v>
      </c>
      <c r="F10" s="4"/>
      <c r="G10" s="4"/>
    </row>
    <row r="11" spans="1:10" s="3" customFormat="1" x14ac:dyDescent="0.2">
      <c r="A11" s="45" t="s">
        <v>16</v>
      </c>
      <c r="B11" s="63">
        <v>1600</v>
      </c>
      <c r="C11" s="53"/>
      <c r="D11" s="7"/>
      <c r="E11" s="9"/>
      <c r="F11" s="4"/>
      <c r="G11" s="4"/>
    </row>
    <row r="12" spans="1:10" s="3" customFormat="1" x14ac:dyDescent="0.2">
      <c r="A12" s="43" t="s">
        <v>43</v>
      </c>
      <c r="B12" s="61">
        <v>1300</v>
      </c>
      <c r="C12" s="51">
        <f>C11-C13-C19</f>
        <v>0</v>
      </c>
      <c r="D12" s="28">
        <f t="shared" ref="D12:E12" si="1">D11-D13-D19</f>
        <v>0</v>
      </c>
      <c r="E12" s="29">
        <f t="shared" si="1"/>
        <v>0</v>
      </c>
      <c r="F12" s="4"/>
      <c r="G12" s="4"/>
    </row>
    <row r="13" spans="1:10" s="3" customFormat="1" x14ac:dyDescent="0.2">
      <c r="A13" s="45" t="s">
        <v>14</v>
      </c>
      <c r="B13" s="63">
        <v>1400</v>
      </c>
      <c r="C13" s="53"/>
      <c r="D13" s="7"/>
      <c r="E13" s="9"/>
      <c r="F13" s="4"/>
      <c r="G13" s="4"/>
      <c r="J13" s="5"/>
    </row>
    <row r="14" spans="1:10" s="3" customFormat="1" x14ac:dyDescent="0.2">
      <c r="A14" s="43" t="s">
        <v>39</v>
      </c>
      <c r="B14" s="61">
        <v>1510</v>
      </c>
      <c r="C14" s="51"/>
      <c r="D14" s="28"/>
      <c r="E14" s="29"/>
      <c r="F14" s="4"/>
      <c r="G14" s="4"/>
      <c r="J14" s="5"/>
    </row>
    <row r="15" spans="1:10" s="3" customFormat="1" x14ac:dyDescent="0.2">
      <c r="A15" s="45" t="s">
        <v>38</v>
      </c>
      <c r="B15" s="63">
        <v>1520</v>
      </c>
      <c r="C15" s="53"/>
      <c r="D15" s="7"/>
      <c r="E15" s="9"/>
      <c r="F15" s="4"/>
      <c r="G15" s="4"/>
      <c r="J15" s="5"/>
    </row>
    <row r="16" spans="1:10" s="3" customFormat="1" x14ac:dyDescent="0.2">
      <c r="A16" s="43" t="s">
        <v>42</v>
      </c>
      <c r="B16" s="61">
        <v>1530</v>
      </c>
      <c r="C16" s="51"/>
      <c r="D16" s="28"/>
      <c r="E16" s="29"/>
      <c r="F16" s="4"/>
      <c r="G16" s="4"/>
      <c r="J16" s="5"/>
    </row>
    <row r="17" spans="1:10" s="3" customFormat="1" x14ac:dyDescent="0.2">
      <c r="A17" s="45" t="s">
        <v>40</v>
      </c>
      <c r="B17" s="63">
        <v>1540</v>
      </c>
      <c r="C17" s="53"/>
      <c r="D17" s="7"/>
      <c r="E17" s="9"/>
      <c r="F17" s="4"/>
      <c r="G17" s="4"/>
      <c r="J17" s="5"/>
    </row>
    <row r="18" spans="1:10" s="3" customFormat="1" x14ac:dyDescent="0.2">
      <c r="A18" s="43" t="s">
        <v>41</v>
      </c>
      <c r="B18" s="61">
        <v>1550</v>
      </c>
      <c r="C18" s="51"/>
      <c r="D18" s="28"/>
      <c r="E18" s="29"/>
      <c r="F18" s="4"/>
      <c r="G18" s="4"/>
      <c r="J18" s="5"/>
    </row>
    <row r="19" spans="1:10" s="3" customFormat="1" ht="15.75" thickBot="1" x14ac:dyDescent="0.25">
      <c r="A19" s="46" t="s">
        <v>15</v>
      </c>
      <c r="B19" s="64">
        <v>1500</v>
      </c>
      <c r="C19" s="54">
        <f>SUM(C14:C18)</f>
        <v>0</v>
      </c>
      <c r="D19" s="17">
        <f t="shared" ref="D19:E19" si="2">SUM(D14:D18)</f>
        <v>0</v>
      </c>
      <c r="E19" s="18">
        <f t="shared" si="2"/>
        <v>0</v>
      </c>
      <c r="F19" s="4"/>
      <c r="G19" s="4"/>
    </row>
    <row r="20" spans="1:10" ht="16.5" thickBot="1" x14ac:dyDescent="0.25">
      <c r="A20" s="41" t="s">
        <v>2</v>
      </c>
      <c r="B20" s="59" t="s">
        <v>3</v>
      </c>
      <c r="C20" s="55" t="s">
        <v>57</v>
      </c>
      <c r="D20" s="25">
        <v>2020</v>
      </c>
      <c r="E20" s="26">
        <v>2021</v>
      </c>
    </row>
    <row r="21" spans="1:10" ht="15.75" thickBot="1" x14ac:dyDescent="0.25">
      <c r="A21" s="47" t="s">
        <v>46</v>
      </c>
      <c r="B21" s="65">
        <v>2110</v>
      </c>
      <c r="C21" s="56" t="s">
        <v>57</v>
      </c>
      <c r="D21" s="19"/>
      <c r="E21" s="20"/>
      <c r="F21" s="2"/>
      <c r="G21" s="2"/>
    </row>
    <row r="22" spans="1:10" ht="16.5" thickBot="1" x14ac:dyDescent="0.25">
      <c r="A22" s="41" t="s">
        <v>4</v>
      </c>
      <c r="B22" s="59" t="s">
        <v>3</v>
      </c>
      <c r="C22" s="57" t="s">
        <v>57</v>
      </c>
      <c r="D22" s="22">
        <f>D20</f>
        <v>2020</v>
      </c>
      <c r="E22" s="27">
        <f>E20</f>
        <v>2021</v>
      </c>
    </row>
    <row r="23" spans="1:10" ht="30" x14ac:dyDescent="0.2">
      <c r="A23" s="42" t="s">
        <v>47</v>
      </c>
      <c r="B23" s="60">
        <v>4450</v>
      </c>
      <c r="C23" s="50" t="s">
        <v>57</v>
      </c>
      <c r="D23" s="12"/>
      <c r="E23" s="13"/>
      <c r="F23" s="2"/>
    </row>
    <row r="24" spans="1:10" x14ac:dyDescent="0.2">
      <c r="A24" s="43" t="s">
        <v>48</v>
      </c>
      <c r="B24" s="61">
        <v>4110</v>
      </c>
      <c r="C24" s="51" t="s">
        <v>57</v>
      </c>
      <c r="D24" s="28"/>
      <c r="E24" s="29"/>
      <c r="F24" s="2"/>
    </row>
    <row r="25" spans="1:10" x14ac:dyDescent="0.2">
      <c r="A25" s="44" t="s">
        <v>49</v>
      </c>
      <c r="B25" s="62">
        <v>4210</v>
      </c>
      <c r="C25" s="52" t="s">
        <v>57</v>
      </c>
      <c r="D25" s="6"/>
      <c r="E25" s="8"/>
      <c r="F25" s="2"/>
    </row>
    <row r="26" spans="1:10" x14ac:dyDescent="0.2">
      <c r="A26" s="43" t="s">
        <v>50</v>
      </c>
      <c r="B26" s="61">
        <v>4310</v>
      </c>
      <c r="C26" s="51" t="s">
        <v>57</v>
      </c>
      <c r="D26" s="28"/>
      <c r="E26" s="29"/>
      <c r="F26" s="2"/>
    </row>
    <row r="27" spans="1:10" x14ac:dyDescent="0.2">
      <c r="A27" s="44" t="s">
        <v>51</v>
      </c>
      <c r="B27" s="62">
        <v>4120</v>
      </c>
      <c r="C27" s="52" t="s">
        <v>57</v>
      </c>
      <c r="D27" s="6"/>
      <c r="E27" s="8"/>
      <c r="F27" s="2"/>
    </row>
    <row r="28" spans="1:10" x14ac:dyDescent="0.2">
      <c r="A28" s="43" t="s">
        <v>52</v>
      </c>
      <c r="B28" s="61">
        <v>4220</v>
      </c>
      <c r="C28" s="51" t="s">
        <v>57</v>
      </c>
      <c r="D28" s="28"/>
      <c r="E28" s="29"/>
      <c r="F28" s="2"/>
    </row>
    <row r="29" spans="1:10" ht="15.75" thickBot="1" x14ac:dyDescent="0.25">
      <c r="A29" s="48" t="s">
        <v>53</v>
      </c>
      <c r="B29" s="66">
        <v>4320</v>
      </c>
      <c r="C29" s="58" t="s">
        <v>57</v>
      </c>
      <c r="D29" s="10"/>
      <c r="E29" s="11"/>
      <c r="F29" s="2"/>
    </row>
    <row r="30" spans="1:10" ht="48" customHeight="1" thickBot="1" x14ac:dyDescent="0.25">
      <c r="A30" s="88" t="s">
        <v>5</v>
      </c>
      <c r="B30" s="88"/>
      <c r="C30" s="88"/>
      <c r="D30" s="88"/>
      <c r="E30" s="88"/>
      <c r="F30" s="88"/>
    </row>
    <row r="31" spans="1:10" ht="30.75" thickBot="1" x14ac:dyDescent="0.25">
      <c r="A31" s="41" t="s">
        <v>6</v>
      </c>
      <c r="B31" s="72">
        <f>C2</f>
        <v>43830</v>
      </c>
      <c r="C31" s="15">
        <f>D2</f>
        <v>44196</v>
      </c>
      <c r="D31" s="16">
        <f>E2</f>
        <v>44561</v>
      </c>
      <c r="E31" s="68" t="s">
        <v>17</v>
      </c>
      <c r="F31" s="21" t="s">
        <v>18</v>
      </c>
    </row>
    <row r="32" spans="1:10" x14ac:dyDescent="0.2">
      <c r="A32" s="42" t="s">
        <v>7</v>
      </c>
      <c r="B32" s="73" t="e">
        <f>C8/C19</f>
        <v>#DIV/0!</v>
      </c>
      <c r="C32" s="34" t="e">
        <f>D8/D19</f>
        <v>#DIV/0!</v>
      </c>
      <c r="D32" s="74" t="e">
        <f>E8/E19</f>
        <v>#DIV/0!</v>
      </c>
      <c r="E32" s="69" t="e">
        <f>C32/B32*100</f>
        <v>#DIV/0!</v>
      </c>
      <c r="F32" s="36" t="e">
        <f>D32/C32*100</f>
        <v>#DIV/0!</v>
      </c>
    </row>
    <row r="33" spans="1:6" x14ac:dyDescent="0.2">
      <c r="A33" s="44" t="s">
        <v>8</v>
      </c>
      <c r="B33" s="75" t="e">
        <f>(C10-C4)/C19</f>
        <v>#DIV/0!</v>
      </c>
      <c r="C33" s="30" t="e">
        <f>(D10-D4)/D19</f>
        <v>#DIV/0!</v>
      </c>
      <c r="D33" s="76" t="e">
        <f>(E10-E4)/E19</f>
        <v>#DIV/0!</v>
      </c>
      <c r="E33" s="70" t="e">
        <f t="shared" ref="E33:F35" si="3">C33/B33*100</f>
        <v>#DIV/0!</v>
      </c>
      <c r="F33" s="32" t="e">
        <f t="shared" si="3"/>
        <v>#DIV/0!</v>
      </c>
    </row>
    <row r="34" spans="1:6" x14ac:dyDescent="0.2">
      <c r="A34" s="44" t="s">
        <v>9</v>
      </c>
      <c r="B34" s="75" t="e">
        <f>C10/C19</f>
        <v>#DIV/0!</v>
      </c>
      <c r="C34" s="30" t="e">
        <f>D10/D19</f>
        <v>#DIV/0!</v>
      </c>
      <c r="D34" s="76" t="e">
        <f>E10/E19</f>
        <v>#DIV/0!</v>
      </c>
      <c r="E34" s="70" t="e">
        <f t="shared" si="3"/>
        <v>#DIV/0!</v>
      </c>
      <c r="F34" s="32" t="e">
        <f t="shared" si="3"/>
        <v>#DIV/0!</v>
      </c>
    </row>
    <row r="35" spans="1:6" ht="15.75" thickBot="1" x14ac:dyDescent="0.25">
      <c r="A35" s="67" t="s">
        <v>10</v>
      </c>
      <c r="B35" s="77" t="e">
        <f>C11/(C13+C19)</f>
        <v>#DIV/0!</v>
      </c>
      <c r="C35" s="37" t="e">
        <f>D11/(D13+D19)</f>
        <v>#DIV/0!</v>
      </c>
      <c r="D35" s="78" t="e">
        <f>E11/(E13+E19)</f>
        <v>#DIV/0!</v>
      </c>
      <c r="E35" s="71" t="e">
        <f t="shared" si="3"/>
        <v>#DIV/0!</v>
      </c>
      <c r="F35" s="39" t="e">
        <f t="shared" si="3"/>
        <v>#DIV/0!</v>
      </c>
    </row>
    <row r="36" spans="1:6" ht="30.75" thickBot="1" x14ac:dyDescent="0.25">
      <c r="A36" s="41" t="s">
        <v>19</v>
      </c>
      <c r="B36" s="72">
        <f>C2</f>
        <v>43830</v>
      </c>
      <c r="C36" s="15">
        <f>D2</f>
        <v>44196</v>
      </c>
      <c r="D36" s="16">
        <f>E2</f>
        <v>44561</v>
      </c>
      <c r="E36" s="68" t="s">
        <v>17</v>
      </c>
      <c r="F36" s="21" t="s">
        <v>18</v>
      </c>
    </row>
    <row r="37" spans="1:6" ht="15.75" thickBot="1" x14ac:dyDescent="0.25">
      <c r="A37" s="89" t="s">
        <v>20</v>
      </c>
      <c r="B37" s="90"/>
      <c r="C37" s="90"/>
      <c r="D37" s="90"/>
      <c r="E37" s="90"/>
      <c r="F37" s="91"/>
    </row>
    <row r="38" spans="1:6" x14ac:dyDescent="0.2">
      <c r="A38" s="42" t="s">
        <v>21</v>
      </c>
      <c r="B38" s="87">
        <f>C8+C7</f>
        <v>0</v>
      </c>
      <c r="C38" s="35">
        <f>D8+D7</f>
        <v>0</v>
      </c>
      <c r="D38" s="36">
        <f>E8+E7</f>
        <v>0</v>
      </c>
      <c r="E38" s="69" t="e">
        <f>C38/B38*100</f>
        <v>#DIV/0!</v>
      </c>
      <c r="F38" s="36" t="e">
        <f>D38/C38*100</f>
        <v>#DIV/0!</v>
      </c>
    </row>
    <row r="39" spans="1:6" x14ac:dyDescent="0.2">
      <c r="A39" s="44" t="s">
        <v>22</v>
      </c>
      <c r="B39" s="79">
        <f>C6</f>
        <v>0</v>
      </c>
      <c r="C39" s="31">
        <f>D6</f>
        <v>0</v>
      </c>
      <c r="D39" s="32">
        <f>E6</f>
        <v>0</v>
      </c>
      <c r="E39" s="70" t="e">
        <f t="shared" ref="E39:E45" si="4">C39/B39*100</f>
        <v>#DIV/0!</v>
      </c>
      <c r="F39" s="32" t="e">
        <f t="shared" ref="F39:F45" si="5">D39/C39*100</f>
        <v>#DIV/0!</v>
      </c>
    </row>
    <row r="40" spans="1:6" x14ac:dyDescent="0.2">
      <c r="A40" s="44" t="s">
        <v>23</v>
      </c>
      <c r="B40" s="79">
        <f>C4+C5+C9+C3</f>
        <v>0</v>
      </c>
      <c r="C40" s="31">
        <f>D4+D5+D9+D3</f>
        <v>0</v>
      </c>
      <c r="D40" s="32">
        <f>E4+E5+E9+E3</f>
        <v>0</v>
      </c>
      <c r="E40" s="70" t="e">
        <f t="shared" si="4"/>
        <v>#DIV/0!</v>
      </c>
      <c r="F40" s="32" t="e">
        <f t="shared" si="5"/>
        <v>#DIV/0!</v>
      </c>
    </row>
    <row r="41" spans="1:6" x14ac:dyDescent="0.2">
      <c r="A41" s="44" t="s">
        <v>24</v>
      </c>
      <c r="B41" s="79">
        <f>C11-C10-C3</f>
        <v>0</v>
      </c>
      <c r="C41" s="31">
        <f>D11-D10-D3</f>
        <v>0</v>
      </c>
      <c r="D41" s="32">
        <f>E11-E10-E3</f>
        <v>0</v>
      </c>
      <c r="E41" s="70" t="e">
        <f t="shared" si="4"/>
        <v>#DIV/0!</v>
      </c>
      <c r="F41" s="32" t="e">
        <f t="shared" si="5"/>
        <v>#DIV/0!</v>
      </c>
    </row>
    <row r="42" spans="1:6" x14ac:dyDescent="0.2">
      <c r="A42" s="44" t="s">
        <v>25</v>
      </c>
      <c r="B42" s="79">
        <f>C15</f>
        <v>0</v>
      </c>
      <c r="C42" s="31">
        <f>D15</f>
        <v>0</v>
      </c>
      <c r="D42" s="32">
        <f>E15</f>
        <v>0</v>
      </c>
      <c r="E42" s="70" t="e">
        <f t="shared" si="4"/>
        <v>#DIV/0!</v>
      </c>
      <c r="F42" s="32" t="e">
        <f t="shared" si="5"/>
        <v>#DIV/0!</v>
      </c>
    </row>
    <row r="43" spans="1:6" x14ac:dyDescent="0.2">
      <c r="A43" s="44" t="s">
        <v>26</v>
      </c>
      <c r="B43" s="79">
        <f>C14+C17+C18</f>
        <v>0</v>
      </c>
      <c r="C43" s="31">
        <f>D14+D17+D18</f>
        <v>0</v>
      </c>
      <c r="D43" s="32">
        <f>E14+E17+E18</f>
        <v>0</v>
      </c>
      <c r="E43" s="70" t="e">
        <f t="shared" si="4"/>
        <v>#DIV/0!</v>
      </c>
      <c r="F43" s="32" t="e">
        <f t="shared" si="5"/>
        <v>#DIV/0!</v>
      </c>
    </row>
    <row r="44" spans="1:6" x14ac:dyDescent="0.2">
      <c r="A44" s="44" t="s">
        <v>27</v>
      </c>
      <c r="B44" s="79">
        <f>C13</f>
        <v>0</v>
      </c>
      <c r="C44" s="31">
        <f>D13</f>
        <v>0</v>
      </c>
      <c r="D44" s="32">
        <f>E13</f>
        <v>0</v>
      </c>
      <c r="E44" s="70" t="e">
        <f t="shared" si="4"/>
        <v>#DIV/0!</v>
      </c>
      <c r="F44" s="32" t="e">
        <f t="shared" si="5"/>
        <v>#DIV/0!</v>
      </c>
    </row>
    <row r="45" spans="1:6" ht="15.75" thickBot="1" x14ac:dyDescent="0.25">
      <c r="A45" s="67" t="s">
        <v>28</v>
      </c>
      <c r="B45" s="83">
        <f>C12+C16</f>
        <v>0</v>
      </c>
      <c r="C45" s="38">
        <f>D12+D16</f>
        <v>0</v>
      </c>
      <c r="D45" s="39">
        <f>E12+E16</f>
        <v>0</v>
      </c>
      <c r="E45" s="71" t="e">
        <f t="shared" si="4"/>
        <v>#DIV/0!</v>
      </c>
      <c r="F45" s="39" t="e">
        <f t="shared" si="5"/>
        <v>#DIV/0!</v>
      </c>
    </row>
    <row r="46" spans="1:6" ht="15.75" thickBot="1" x14ac:dyDescent="0.25">
      <c r="A46" s="89" t="s">
        <v>29</v>
      </c>
      <c r="B46" s="90"/>
      <c r="C46" s="90"/>
      <c r="D46" s="90"/>
      <c r="E46" s="90"/>
      <c r="F46" s="91"/>
    </row>
    <row r="47" spans="1:6" x14ac:dyDescent="0.2">
      <c r="A47" s="42" t="s">
        <v>30</v>
      </c>
      <c r="B47" s="87">
        <f>B38-B42</f>
        <v>0</v>
      </c>
      <c r="C47" s="35">
        <f t="shared" ref="C47:D47" si="6">C38-C42</f>
        <v>0</v>
      </c>
      <c r="D47" s="36">
        <f t="shared" si="6"/>
        <v>0</v>
      </c>
      <c r="E47" s="50" t="s">
        <v>57</v>
      </c>
      <c r="F47" s="13" t="s">
        <v>57</v>
      </c>
    </row>
    <row r="48" spans="1:6" x14ac:dyDescent="0.2">
      <c r="A48" s="44" t="s">
        <v>31</v>
      </c>
      <c r="B48" s="79">
        <f t="shared" ref="B48:D48" si="7">B39-B43</f>
        <v>0</v>
      </c>
      <c r="C48" s="31">
        <f t="shared" si="7"/>
        <v>0</v>
      </c>
      <c r="D48" s="32">
        <f t="shared" si="7"/>
        <v>0</v>
      </c>
      <c r="E48" s="52" t="s">
        <v>57</v>
      </c>
      <c r="F48" s="8" t="s">
        <v>57</v>
      </c>
    </row>
    <row r="49" spans="1:6" x14ac:dyDescent="0.2">
      <c r="A49" s="44" t="s">
        <v>45</v>
      </c>
      <c r="B49" s="79">
        <f>(B38+B39)-(B42+B43)</f>
        <v>0</v>
      </c>
      <c r="C49" s="31">
        <f t="shared" ref="C49:D49" si="8">(C38+C39)-(C42+C43)</f>
        <v>0</v>
      </c>
      <c r="D49" s="32">
        <f t="shared" si="8"/>
        <v>0</v>
      </c>
      <c r="E49" s="52" t="s">
        <v>57</v>
      </c>
      <c r="F49" s="8" t="s">
        <v>57</v>
      </c>
    </row>
    <row r="50" spans="1:6" x14ac:dyDescent="0.2">
      <c r="A50" s="44" t="s">
        <v>32</v>
      </c>
      <c r="B50" s="79">
        <f t="shared" ref="B50:D50" si="9">B40-B44</f>
        <v>0</v>
      </c>
      <c r="C50" s="31">
        <f t="shared" si="9"/>
        <v>0</v>
      </c>
      <c r="D50" s="32">
        <f t="shared" si="9"/>
        <v>0</v>
      </c>
      <c r="E50" s="52" t="s">
        <v>57</v>
      </c>
      <c r="F50" s="8" t="s">
        <v>57</v>
      </c>
    </row>
    <row r="51" spans="1:6" ht="15.75" thickBot="1" x14ac:dyDescent="0.25">
      <c r="A51" s="67" t="s">
        <v>33</v>
      </c>
      <c r="B51" s="83">
        <f>B45-B41</f>
        <v>0</v>
      </c>
      <c r="C51" s="38">
        <f t="shared" ref="C51:D51" si="10">C45-C41</f>
        <v>0</v>
      </c>
      <c r="D51" s="39">
        <f t="shared" si="10"/>
        <v>0</v>
      </c>
      <c r="E51" s="81" t="s">
        <v>57</v>
      </c>
      <c r="F51" s="40" t="s">
        <v>57</v>
      </c>
    </row>
    <row r="52" spans="1:6" ht="30.75" thickBot="1" x14ac:dyDescent="0.25">
      <c r="A52" s="41" t="s">
        <v>54</v>
      </c>
      <c r="B52" s="84" t="s">
        <v>57</v>
      </c>
      <c r="C52" s="14">
        <f>D20</f>
        <v>2020</v>
      </c>
      <c r="D52" s="21">
        <f>E20</f>
        <v>2021</v>
      </c>
      <c r="E52" s="68" t="s">
        <v>18</v>
      </c>
      <c r="F52" s="21" t="s">
        <v>57</v>
      </c>
    </row>
    <row r="53" spans="1:6" x14ac:dyDescent="0.2">
      <c r="A53" s="42" t="s">
        <v>56</v>
      </c>
      <c r="B53" s="85" t="s">
        <v>57</v>
      </c>
      <c r="C53" s="35" t="e">
        <f>(C13/2+D13/2+C19/2+D19/2)/(D21/12)</f>
        <v>#DIV/0!</v>
      </c>
      <c r="D53" s="36" t="e">
        <f>(D13/2+E13/2+D19/2+E19/2)/(E21/12)</f>
        <v>#DIV/0!</v>
      </c>
      <c r="E53" s="69" t="e">
        <f>D53/C53*100</f>
        <v>#DIV/0!</v>
      </c>
      <c r="F53" s="13" t="s">
        <v>57</v>
      </c>
    </row>
    <row r="54" spans="1:6" ht="15.75" thickBot="1" x14ac:dyDescent="0.25">
      <c r="A54" s="48" t="s">
        <v>55</v>
      </c>
      <c r="B54" s="86" t="s">
        <v>57</v>
      </c>
      <c r="C54" s="33" t="e">
        <f>(D23+D24+D25+D26)/(D27+D28+D29)</f>
        <v>#DIV/0!</v>
      </c>
      <c r="D54" s="80" t="e">
        <f>(E23+E24+E25+E26)/(E27+E28+E29)</f>
        <v>#DIV/0!</v>
      </c>
      <c r="E54" s="82" t="e">
        <f>D54/C54*100</f>
        <v>#DIV/0!</v>
      </c>
      <c r="F54" s="11" t="s">
        <v>57</v>
      </c>
    </row>
  </sheetData>
  <mergeCells count="4">
    <mergeCell ref="A1:E1"/>
    <mergeCell ref="A30:F30"/>
    <mergeCell ref="A37:F37"/>
    <mergeCell ref="A46:F46"/>
  </mergeCells>
  <conditionalFormatting sqref="B47:D50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B51:D51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B32:D32">
    <cfRule type="cellIs" dxfId="9" priority="10" operator="greaterThan">
      <formula>0.1</formula>
    </cfRule>
    <cfRule type="cellIs" dxfId="8" priority="9" operator="lessThan">
      <formula>0.1</formula>
    </cfRule>
  </conditionalFormatting>
  <conditionalFormatting sqref="B33:D33">
    <cfRule type="cellIs" dxfId="7" priority="8" operator="greaterThan">
      <formula>1</formula>
    </cfRule>
    <cfRule type="cellIs" dxfId="6" priority="7" operator="lessThan">
      <formula>1</formula>
    </cfRule>
  </conditionalFormatting>
  <conditionalFormatting sqref="B34:D34">
    <cfRule type="cellIs" dxfId="5" priority="6" operator="greaterThan">
      <formula>2</formula>
    </cfRule>
    <cfRule type="cellIs" dxfId="4" priority="5" operator="lessThan">
      <formula>2</formula>
    </cfRule>
  </conditionalFormatting>
  <conditionalFormatting sqref="B35:D35">
    <cfRule type="cellIs" dxfId="3" priority="4" operator="greaterThan">
      <formula>2</formula>
    </cfRule>
    <cfRule type="cellIs" dxfId="2" priority="3" operator="lessThan">
      <formula>2</formula>
    </cfRule>
  </conditionalFormatting>
  <conditionalFormatting sqref="C54:D54">
    <cfRule type="cellIs" dxfId="1" priority="2" operator="greaterThan">
      <formula>1</formula>
    </cfRule>
    <cfRule type="cellIs" dxfId="0" priority="1" operator="lessThan">
      <formula>1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389D6DC0-2F55-4EF7-93DD-0756187ADB3F}">
          <x14:colorSeries theme="7" tint="-0.249977111117893"/>
          <x14:colorNegative rgb="FFD00000"/>
          <x14:colorAxis rgb="FF000000"/>
          <x14:colorMarkers theme="9" tint="-0.249977111117893"/>
          <x14:colorFirst rgb="FFD00000"/>
          <x14:colorLast rgb="FFD00000"/>
          <x14:colorHigh rgb="FFD00000"/>
          <x14:colorLow rgb="FFD00000"/>
          <x14:sparklines>
            <x14:sparkline>
              <xm:f>'Анализ ликвидности'!B32:D32</xm:f>
              <xm:sqref>G32</xm:sqref>
            </x14:sparkline>
            <x14:sparkline>
              <xm:f>'Анализ ликвидности'!B33:D33</xm:f>
              <xm:sqref>G33</xm:sqref>
            </x14:sparkline>
            <x14:sparkline>
              <xm:f>'Анализ ликвидности'!B34:D34</xm:f>
              <xm:sqref>G34</xm:sqref>
            </x14:sparkline>
            <x14:sparkline>
              <xm:f>'Анализ ликвидности'!B35:D35</xm:f>
              <xm:sqref>G35</xm:sqref>
            </x14:sparkline>
          </x14:sparklines>
        </x14:sparklineGroup>
        <x14:sparklineGroup displayEmptyCellsAs="gap" markers="1" xr2:uid="{CB6CD7C0-C415-4B04-9A9A-5C420F29E016}">
          <x14:colorSeries theme="7" tint="-0.249977111117893"/>
          <x14:colorNegative rgb="FFD00000"/>
          <x14:colorAxis rgb="FF000000"/>
          <x14:colorMarkers theme="9" tint="-0.249977111117893"/>
          <x14:colorFirst rgb="FFD00000"/>
          <x14:colorLast rgb="FFD00000"/>
          <x14:colorHigh rgb="FFD00000"/>
          <x14:colorLow rgb="FFD00000"/>
          <x14:sparklines>
            <x14:sparkline>
              <xm:f>'Анализ ликвидности'!B47:D47</xm:f>
              <xm:sqref>G47</xm:sqref>
            </x14:sparkline>
            <x14:sparkline>
              <xm:f>'Анализ ликвидности'!B48:D48</xm:f>
              <xm:sqref>G48</xm:sqref>
            </x14:sparkline>
            <x14:sparkline>
              <xm:f>'Анализ ликвидности'!B49:D49</xm:f>
              <xm:sqref>G49</xm:sqref>
            </x14:sparkline>
            <x14:sparkline>
              <xm:f>'Анализ ликвидности'!B50:D50</xm:f>
              <xm:sqref>G50</xm:sqref>
            </x14:sparkline>
            <x14:sparkline>
              <xm:f>'Анализ ликвидности'!B51:D51</xm:f>
              <xm:sqref>G51</xm:sqref>
            </x14:sparkline>
          </x14:sparklines>
        </x14:sparklineGroup>
        <x14:sparklineGroup displayEmptyCellsAs="gap" markers="1" xr2:uid="{CC57554C-4F04-44C5-A68E-E99E607DF439}">
          <x14:colorSeries theme="7" tint="-0.249977111117893"/>
          <x14:colorNegative rgb="FFD00000"/>
          <x14:colorAxis rgb="FF000000"/>
          <x14:colorMarkers theme="9" tint="-0.249977111117893"/>
          <x14:colorFirst rgb="FFD00000"/>
          <x14:colorLast rgb="FFD00000"/>
          <x14:colorHigh rgb="FFD00000"/>
          <x14:colorLow rgb="FFD00000"/>
          <x14:sparklines>
            <x14:sparkline>
              <xm:f>'Анализ ликвидности'!C53:D53</xm:f>
              <xm:sqref>G53</xm:sqref>
            </x14:sparkline>
            <x14:sparkline>
              <xm:f>'Анализ ликвидности'!C54:D54</xm:f>
              <xm:sqref>G54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ликвидности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Воробьева Ольга</cp:lastModifiedBy>
  <dcterms:created xsi:type="dcterms:W3CDTF">2015-06-05T18:19:34Z</dcterms:created>
  <dcterms:modified xsi:type="dcterms:W3CDTF">2022-03-07T13:26:13Z</dcterms:modified>
</cp:coreProperties>
</file>